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300" windowWidth="7650" windowHeight="8970" tabRatio="820" firstSheet="11" activeTab="11"/>
  </bookViews>
  <sheets>
    <sheet name="за 2014 год" sheetId="1" r:id="rId1"/>
    <sheet name=" январь 2014" sheetId="2" r:id="rId2"/>
    <sheet name="февраль 2014" sheetId="3" r:id="rId3"/>
    <sheet name="март 2014" sheetId="4" r:id="rId4"/>
    <sheet name="апрель 2014" sheetId="5" r:id="rId5"/>
    <sheet name="май 2014" sheetId="6" r:id="rId6"/>
    <sheet name="июнь 2014" sheetId="7" r:id="rId7"/>
    <sheet name="июль 2014" sheetId="8" r:id="rId8"/>
    <sheet name="август 2014" sheetId="9" r:id="rId9"/>
    <sheet name="сентябрь 2014" sheetId="10" r:id="rId10"/>
    <sheet name="октябрь 2014" sheetId="11" r:id="rId11"/>
    <sheet name="ноябрь 2014" sheetId="12" r:id="rId12"/>
    <sheet name="декабрь 2014" sheetId="13" r:id="rId13"/>
    <sheet name="Лист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<sst xmlns="http://schemas.openxmlformats.org/spreadsheetml/2006/main" count="507" uniqueCount="49">
  <si>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</si>
  <si>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</si>
  <si>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</si>
  <si>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</si>
  <si>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</si>
  <si>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</si>
  <si>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</si>
  <si>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ЖКУ "Индига"</t>
  </si>
  <si>
    <t>ЖКУ "Колгуев"</t>
  </si>
  <si>
    <t>ЖКУ "Великовисочное"</t>
  </si>
  <si>
    <t>ЖКУ "Каратайка"</t>
  </si>
  <si>
    <t>ЖКУ "Оксино"</t>
  </si>
  <si>
    <t>ЖКУ "Нельмин-Нос"</t>
  </si>
  <si>
    <t>ЖКУ "Тельвиска"</t>
  </si>
  <si>
    <t>ЖКУ "Усть-Кара"</t>
  </si>
  <si>
    <t>ЖКУ "Харута"</t>
  </si>
  <si>
    <t>ЖКУ "Хорей-Вер"</t>
  </si>
  <si>
    <t>ЖКУ "Несь"</t>
  </si>
  <si>
    <t>ЖКУ "Шойна"</t>
  </si>
  <si>
    <t>ЖКУ "Ома"</t>
  </si>
  <si>
    <t>ЖКУ "Пеша"</t>
  </si>
  <si>
    <t>Квт/час.</t>
  </si>
  <si>
    <t>Итого</t>
  </si>
  <si>
    <t>Отчетная  калькуляция полезно отпущенной электроэнергии  по  МП ЗР "Севержилкомсервис" в разрезе населенных пунктов НАО за январь 2014 год</t>
  </si>
  <si>
    <t>Отпущено электроэнергии за 2014 год</t>
  </si>
  <si>
    <t>Отчетная  калькуляция полезно отпущенной электроэнергии  по  МП ЗР "Севержилкомсервис" в разрезе населенных пунктов НАО за 2014 год</t>
  </si>
  <si>
    <t>Отпущено электроэнергии за январь 2014 года</t>
  </si>
  <si>
    <t>Отпущено электроэнергии за февраль 2014 года</t>
  </si>
  <si>
    <t>Отчетная  калькуляция полезно отпущенной электроэнергии  по  МП ЗР "Севержилкомсервис" в разрезе населенных пунктов НАО за февраль 2014 год.</t>
  </si>
  <si>
    <t>Отчетная  калькуляция полезно отпущенной электроэнергии  по  МП ЗР "Севержилкомсервис" в разрезе населенных пунктов НАО за март 2014 год</t>
  </si>
  <si>
    <t>Отпущено электроэнергии за март 2014 года</t>
  </si>
  <si>
    <t>Отчетная  калькуляция полезно отпущенной электроэнергии  по  МП ЗР "Севержилкомсервис" в разрезе населенных пунктов НАО за апрель 2014 год</t>
  </si>
  <si>
    <t>Отчетная  калькуляция полезно отпущенной электроэнергии  по  МП ЗР "Севержилкомсервис" в разрезе населенных пунктов НАО за май 2014 год</t>
  </si>
  <si>
    <t>Отпущено электроэнергии за май 2014 года</t>
  </si>
  <si>
    <t>Отчетная  калькуляция полезно отпущенной электроэнергии  по  МП ЗР "Севержилкомсервис" в разрезе населенных пунктов НАО за июнь 2014 год</t>
  </si>
  <si>
    <t>Отпущено электроэнергии за июнь 2014 года</t>
  </si>
  <si>
    <t>Отчетная  калькуляция полезно отпущенной электроэнергии  по  МП ЗР "Севержилкомсервис" в разрезе населенных пунктов НАО за июль 2014 год</t>
  </si>
  <si>
    <t>Отпущено электроэнергии за июль 2014 года</t>
  </si>
  <si>
    <t>Отчетная  калькуляция полезно отпущенной электроэнергии  по  МП ЗР "Севержилкомсервис" в разрезе населенных пунктов НАО за август 2014 год.</t>
  </si>
  <si>
    <t>Отпущено электроэнергии за август 2014 года</t>
  </si>
  <si>
    <t>Отпущено электроэнергии за сентябрь 2014 года</t>
  </si>
  <si>
    <t>Отчетная  калькуляция полезно отпущенной электроэнергии  по  МП ЗР "Севержилкомсервис" в разрезе населенных пунктов НАО за сентябрь 2014 год</t>
  </si>
  <si>
    <t>Отчетная  калькуляция полезно отпущенной электроэнергии  по  МП ЗР "Севержилкомсервис" в разрезе населенных пунктов НАО за октябрь 2014 год.</t>
  </si>
  <si>
    <t>Отпущено электроэнергии за октябрь 2014 года</t>
  </si>
  <si>
    <t>Отчетная  калькуляция полезно отпущенной электроэнергии  по  МП ЗР "Севержилкомсервис" в разрезе населенных пунктов НАО за ноябрь 2014 год</t>
  </si>
  <si>
    <t>Отпущено электроэнергии за ноябрь 2014 года</t>
  </si>
  <si>
    <t>Отчетная  калькуляция полезно отпущенной электроэнергии  по  МП ЗР "Севержилкомсервис" в разрезе населенных пунктов НАО за декабрь 2014 год</t>
  </si>
  <si>
    <t>Отпущено электроэнергии за декабрь 2014 года</t>
  </si>
  <si>
    <t>Отпущено электроэнергии за апрель 2014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</si>
</sst>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4\&#1069;-&#1101;&#1085;&#1077;&#1088;&#1075;&#1080;&#1103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олгуев"/>
      <sheetName val="Ома"/>
      <sheetName val="Пеша"/>
      <sheetName val="Х-Вер"/>
      <sheetName val="Красное"/>
      <sheetName val="Виска СВОД"/>
      <sheetName val="Виска до 07.14"/>
      <sheetName val="Коткино до 07.14"/>
      <sheetName val="Н-Нос"/>
      <sheetName val="Оксино"/>
      <sheetName val="Несь"/>
      <sheetName val="Мак,Устье"/>
      <sheetName val="Шойна"/>
      <sheetName val="Каратайка"/>
      <sheetName val="У-Кара"/>
      <sheetName val="Харута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</sheetNames>
    <sheetDataSet>
      <sheetData sheetId="0">
        <row r="11">
          <cell r="Q11">
            <v>74589</v>
          </cell>
          <cell r="R11">
            <v>76815</v>
          </cell>
          <cell r="T11">
            <v>743562</v>
          </cell>
          <cell r="AG11">
            <v>815620</v>
          </cell>
          <cell r="AJ11">
            <v>896298</v>
          </cell>
        </row>
        <row r="12">
          <cell r="AG12">
            <v>43</v>
          </cell>
          <cell r="AJ12">
            <v>15</v>
          </cell>
        </row>
        <row r="23">
          <cell r="AG23">
            <v>66861</v>
          </cell>
          <cell r="AJ23">
            <v>89134</v>
          </cell>
        </row>
        <row r="24">
          <cell r="AG24">
            <v>42495</v>
          </cell>
          <cell r="AJ24">
            <v>47965</v>
          </cell>
        </row>
        <row r="25">
          <cell r="AG25">
            <v>33141</v>
          </cell>
          <cell r="AJ25">
            <v>41984</v>
          </cell>
        </row>
        <row r="26">
          <cell r="AG26">
            <v>119564</v>
          </cell>
          <cell r="AJ26">
            <v>131517</v>
          </cell>
        </row>
        <row r="27">
          <cell r="AG27">
            <v>148493</v>
          </cell>
          <cell r="AJ27">
            <v>145847</v>
          </cell>
        </row>
        <row r="28">
          <cell r="AG28">
            <v>30272</v>
          </cell>
          <cell r="AJ28">
            <v>34634</v>
          </cell>
        </row>
        <row r="29">
          <cell r="AG29">
            <v>56216</v>
          </cell>
          <cell r="AJ29">
            <v>55862</v>
          </cell>
        </row>
        <row r="31">
          <cell r="AG31">
            <v>78991</v>
          </cell>
          <cell r="AJ31">
            <v>104951.33</v>
          </cell>
        </row>
        <row r="32">
          <cell r="K32">
            <v>21286</v>
          </cell>
          <cell r="Q32">
            <v>57754</v>
          </cell>
          <cell r="R32">
            <v>64737</v>
          </cell>
        </row>
      </sheetData>
      <sheetData sheetId="1">
        <row r="11">
          <cell r="Q11">
            <v>52345</v>
          </cell>
          <cell r="R11">
            <v>76890</v>
          </cell>
          <cell r="T11">
            <v>560844</v>
          </cell>
        </row>
        <row r="32">
          <cell r="K32">
            <v>12966</v>
          </cell>
          <cell r="Q32">
            <v>27679</v>
          </cell>
          <cell r="R32">
            <v>10936</v>
          </cell>
        </row>
      </sheetData>
      <sheetData sheetId="2">
        <row r="11">
          <cell r="Q11">
            <v>117820</v>
          </cell>
          <cell r="R11">
            <v>97737</v>
          </cell>
          <cell r="T11">
            <v>1033682</v>
          </cell>
        </row>
        <row r="32">
          <cell r="K32">
            <v>20895</v>
          </cell>
          <cell r="Q32">
            <v>53223</v>
          </cell>
          <cell r="R32">
            <v>60125</v>
          </cell>
        </row>
      </sheetData>
      <sheetData sheetId="3">
        <row r="11">
          <cell r="Q11">
            <v>98547</v>
          </cell>
          <cell r="R11">
            <v>87891</v>
          </cell>
          <cell r="T11">
            <v>1043854</v>
          </cell>
        </row>
        <row r="32">
          <cell r="K32">
            <v>33952</v>
          </cell>
          <cell r="Q32">
            <v>94729</v>
          </cell>
          <cell r="R32">
            <v>82366</v>
          </cell>
        </row>
      </sheetData>
      <sheetData sheetId="4">
        <row r="11">
          <cell r="Q11">
            <v>49522</v>
          </cell>
          <cell r="R11">
            <v>57900</v>
          </cell>
          <cell r="T11">
            <v>403293</v>
          </cell>
        </row>
        <row r="32">
          <cell r="K32">
            <v>10608</v>
          </cell>
          <cell r="Q32">
            <v>34426</v>
          </cell>
          <cell r="R32">
            <v>35974</v>
          </cell>
        </row>
      </sheetData>
      <sheetData sheetId="6">
        <row r="11">
          <cell r="Q11">
            <v>179070</v>
          </cell>
          <cell r="R11">
            <v>170498</v>
          </cell>
          <cell r="T11">
            <v>2046663</v>
          </cell>
        </row>
        <row r="32">
          <cell r="K32">
            <v>128737</v>
          </cell>
          <cell r="Q32">
            <v>219931</v>
          </cell>
          <cell r="R32">
            <v>195298</v>
          </cell>
        </row>
      </sheetData>
      <sheetData sheetId="9">
        <row r="11">
          <cell r="Q11">
            <v>98952</v>
          </cell>
          <cell r="R11">
            <v>105837</v>
          </cell>
          <cell r="T11">
            <v>1060546</v>
          </cell>
        </row>
        <row r="32">
          <cell r="K32">
            <v>16939</v>
          </cell>
          <cell r="Q32">
            <v>40564</v>
          </cell>
          <cell r="R32">
            <v>39287</v>
          </cell>
        </row>
      </sheetData>
      <sheetData sheetId="10">
        <row r="11">
          <cell r="Q11">
            <v>33223</v>
          </cell>
          <cell r="R11">
            <v>34080</v>
          </cell>
          <cell r="T11">
            <v>386267</v>
          </cell>
        </row>
        <row r="32">
          <cell r="K32">
            <v>18508</v>
          </cell>
          <cell r="Q32">
            <v>53296</v>
          </cell>
          <cell r="R32">
            <v>42473</v>
          </cell>
        </row>
      </sheetData>
      <sheetData sheetId="11">
        <row r="11">
          <cell r="Q11">
            <v>93659</v>
          </cell>
          <cell r="R11">
            <v>90022</v>
          </cell>
          <cell r="T11">
            <v>1013904</v>
          </cell>
        </row>
        <row r="32">
          <cell r="K32">
            <v>22302</v>
          </cell>
          <cell r="Q32">
            <v>69199</v>
          </cell>
          <cell r="R32">
            <v>77323</v>
          </cell>
        </row>
      </sheetData>
      <sheetData sheetId="12">
        <row r="11">
          <cell r="Q11">
            <v>36664</v>
          </cell>
          <cell r="R11">
            <v>34358</v>
          </cell>
          <cell r="T11">
            <v>380233</v>
          </cell>
        </row>
        <row r="12">
          <cell r="Q12">
            <v>3</v>
          </cell>
        </row>
        <row r="32">
          <cell r="K32">
            <v>2770</v>
          </cell>
          <cell r="Q32">
            <v>12325</v>
          </cell>
          <cell r="R32">
            <v>12407</v>
          </cell>
        </row>
      </sheetData>
      <sheetData sheetId="13">
        <row r="11">
          <cell r="Q11">
            <v>26254</v>
          </cell>
          <cell r="R11">
            <v>26158</v>
          </cell>
          <cell r="T11">
            <v>303010</v>
          </cell>
        </row>
        <row r="32">
          <cell r="K32">
            <v>6508</v>
          </cell>
          <cell r="Q32">
            <v>13559</v>
          </cell>
          <cell r="R32">
            <v>11455</v>
          </cell>
        </row>
      </sheetData>
      <sheetData sheetId="14">
        <row r="11">
          <cell r="Q11">
            <v>73824</v>
          </cell>
          <cell r="R11">
            <v>77213</v>
          </cell>
          <cell r="T11">
            <v>845083</v>
          </cell>
        </row>
        <row r="32">
          <cell r="K32">
            <v>7989</v>
          </cell>
          <cell r="Q32">
            <v>29001.77</v>
          </cell>
          <cell r="R32">
            <v>38542.29</v>
          </cell>
        </row>
      </sheetData>
      <sheetData sheetId="15">
        <row r="11">
          <cell r="Q11">
            <v>31246</v>
          </cell>
          <cell r="R11">
            <v>35798</v>
          </cell>
          <cell r="T11">
            <v>362074</v>
          </cell>
        </row>
        <row r="32">
          <cell r="K32">
            <v>11490</v>
          </cell>
          <cell r="Q32">
            <v>29685</v>
          </cell>
          <cell r="R32">
            <v>29263.5</v>
          </cell>
        </row>
      </sheetData>
      <sheetData sheetId="16">
        <row r="11">
          <cell r="Q11">
            <v>58700</v>
          </cell>
          <cell r="R11">
            <v>74500</v>
          </cell>
          <cell r="T11">
            <v>663600</v>
          </cell>
        </row>
        <row r="32">
          <cell r="K32">
            <v>17774</v>
          </cell>
          <cell r="Q32">
            <v>32833</v>
          </cell>
          <cell r="R32">
            <v>39249.56</v>
          </cell>
        </row>
      </sheetData>
      <sheetData sheetId="24">
        <row r="42">
          <cell r="S42">
            <v>1104185</v>
          </cell>
        </row>
        <row r="54">
          <cell r="S54">
            <v>0</v>
          </cell>
        </row>
        <row r="55">
          <cell r="S55">
            <v>2373</v>
          </cell>
        </row>
        <row r="56">
          <cell r="S56">
            <v>5465</v>
          </cell>
        </row>
        <row r="57">
          <cell r="S57">
            <v>103123</v>
          </cell>
        </row>
        <row r="58">
          <cell r="S58">
            <v>66146</v>
          </cell>
        </row>
        <row r="59">
          <cell r="S59">
            <v>59248</v>
          </cell>
        </row>
        <row r="60">
          <cell r="S60">
            <v>163519</v>
          </cell>
        </row>
        <row r="61">
          <cell r="S61">
            <v>178096</v>
          </cell>
        </row>
        <row r="62">
          <cell r="S62">
            <v>65563</v>
          </cell>
        </row>
        <row r="74">
          <cell r="S74">
            <v>201988</v>
          </cell>
        </row>
        <row r="86">
          <cell r="S86">
            <v>2200</v>
          </cell>
        </row>
        <row r="87">
          <cell r="S87">
            <v>1661</v>
          </cell>
        </row>
        <row r="88">
          <cell r="S88">
            <v>3767</v>
          </cell>
        </row>
        <row r="89">
          <cell r="S89">
            <v>77885</v>
          </cell>
        </row>
        <row r="90">
          <cell r="S90">
            <v>62881</v>
          </cell>
        </row>
        <row r="91">
          <cell r="S91">
            <v>38534</v>
          </cell>
        </row>
        <row r="92">
          <cell r="S92">
            <v>132893</v>
          </cell>
        </row>
        <row r="94">
          <cell r="S94">
            <v>50418</v>
          </cell>
        </row>
        <row r="105">
          <cell r="S105">
            <v>66050</v>
          </cell>
        </row>
        <row r="117">
          <cell r="S117">
            <v>2629</v>
          </cell>
        </row>
        <row r="118">
          <cell r="S118">
            <v>1884</v>
          </cell>
        </row>
        <row r="119">
          <cell r="S119">
            <v>3800</v>
          </cell>
        </row>
        <row r="120">
          <cell r="S120">
            <v>46272</v>
          </cell>
        </row>
        <row r="121">
          <cell r="S121">
            <v>55715</v>
          </cell>
        </row>
        <row r="122">
          <cell r="S122">
            <v>40307</v>
          </cell>
        </row>
        <row r="123">
          <cell r="S123">
            <v>128509</v>
          </cell>
        </row>
        <row r="125">
          <cell r="S125">
            <v>43834</v>
          </cell>
        </row>
        <row r="136">
          <cell r="S136">
            <v>22026</v>
          </cell>
        </row>
        <row r="148">
          <cell r="S148">
            <v>1560</v>
          </cell>
        </row>
        <row r="149">
          <cell r="S149">
            <v>1000</v>
          </cell>
        </row>
        <row r="150">
          <cell r="S150">
            <v>2984</v>
          </cell>
        </row>
        <row r="151">
          <cell r="S151">
            <v>3346</v>
          </cell>
        </row>
        <row r="152">
          <cell r="S152">
            <v>44896</v>
          </cell>
        </row>
        <row r="153">
          <cell r="S153">
            <v>33079</v>
          </cell>
        </row>
        <row r="154">
          <cell r="S154">
            <v>102163</v>
          </cell>
        </row>
        <row r="156">
          <cell r="S156">
            <v>40412</v>
          </cell>
        </row>
        <row r="167">
          <cell r="S167">
            <v>135238</v>
          </cell>
        </row>
        <row r="179">
          <cell r="S179">
            <v>1601</v>
          </cell>
        </row>
        <row r="180">
          <cell r="S180">
            <v>1400</v>
          </cell>
        </row>
        <row r="181">
          <cell r="S181">
            <v>2394</v>
          </cell>
        </row>
        <row r="182">
          <cell r="S182">
            <v>21</v>
          </cell>
        </row>
        <row r="183">
          <cell r="S183">
            <v>33770</v>
          </cell>
        </row>
        <row r="184">
          <cell r="S184">
            <v>30905</v>
          </cell>
        </row>
        <row r="185">
          <cell r="S185">
            <v>68997</v>
          </cell>
        </row>
        <row r="186">
          <cell r="S186">
            <v>123753</v>
          </cell>
        </row>
        <row r="187">
          <cell r="S187">
            <v>36034</v>
          </cell>
        </row>
        <row r="198">
          <cell r="S198">
            <v>129967.30000000005</v>
          </cell>
        </row>
        <row r="210">
          <cell r="S210">
            <v>740</v>
          </cell>
        </row>
        <row r="211">
          <cell r="S211">
            <v>960</v>
          </cell>
        </row>
        <row r="212">
          <cell r="S212">
            <v>3324</v>
          </cell>
        </row>
        <row r="213">
          <cell r="S213">
            <v>39</v>
          </cell>
        </row>
        <row r="214">
          <cell r="S214">
            <v>32645</v>
          </cell>
        </row>
        <row r="215">
          <cell r="S215">
            <v>29458</v>
          </cell>
        </row>
        <row r="216">
          <cell r="S216">
            <v>11569</v>
          </cell>
        </row>
        <row r="217">
          <cell r="S217">
            <v>126480</v>
          </cell>
        </row>
        <row r="218">
          <cell r="S218">
            <v>26034</v>
          </cell>
        </row>
        <row r="229">
          <cell r="S229">
            <v>132120</v>
          </cell>
        </row>
        <row r="241">
          <cell r="S241">
            <v>1443</v>
          </cell>
        </row>
        <row r="242">
          <cell r="S242">
            <v>1148</v>
          </cell>
        </row>
        <row r="243">
          <cell r="S243">
            <v>4930</v>
          </cell>
        </row>
        <row r="244">
          <cell r="S244">
            <v>4982</v>
          </cell>
        </row>
        <row r="245">
          <cell r="S245">
            <v>28749</v>
          </cell>
        </row>
        <row r="246">
          <cell r="S246">
            <v>28255</v>
          </cell>
        </row>
        <row r="247">
          <cell r="S247">
            <v>44590</v>
          </cell>
        </row>
        <row r="248">
          <cell r="S248">
            <v>118153</v>
          </cell>
        </row>
        <row r="249">
          <cell r="S249">
            <v>26068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6">
      <selection activeCell="E9" sqref="E9:F9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5" max="5" width="12.625" style="0" bestFit="1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25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15" t="s">
        <v>1</v>
      </c>
      <c r="C7" s="15"/>
      <c r="D7" s="16" t="s">
        <v>4</v>
      </c>
      <c r="E7" s="15" t="s">
        <v>24</v>
      </c>
      <c r="F7" s="15"/>
      <c r="G7" s="15"/>
      <c r="H7" s="15"/>
    </row>
    <row r="8" spans="1:8" ht="28.5" customHeight="1">
      <c r="A8" s="22"/>
      <c r="B8" s="15"/>
      <c r="C8" s="15"/>
      <c r="D8" s="17"/>
      <c r="E8" s="15" t="s">
        <v>3</v>
      </c>
      <c r="F8" s="15"/>
      <c r="G8" s="15" t="s">
        <v>2</v>
      </c>
      <c r="H8" s="15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2">
        <f>' январь 2014'!E9:F9+'февраль 2014'!E9:F9+'март 2014'!E9:F9+'апрель 2014'!E9:F9+'май 2014'!E9:F9+'июнь 2014'!E9:F9+'июль 2014'!E9:F9+'август 2014'!E9:F9+'сентябрь 2014'!E9:F9+'октябрь 2014'!E9:F9+'ноябрь 2014'!E9:F9+'декабрь 2014'!E9:F9</f>
        <v>743562</v>
      </c>
      <c r="F9" s="12"/>
      <c r="G9" s="12">
        <f>' январь 2014'!G9:H9+'февраль 2014'!G9:H9+'март 2014'!G9:H9+'апрель 2014'!G9:H9+'май 2014'!G9:H9+'июнь 2014'!G9:H9+'июль 2014'!G9:H9+'август 2014'!G9:H9+'сентябрь 2014'!G9:H9+'октябрь 2014'!G9:H9+'ноябрь 2014'!G9:H9+'декабрь 2014'!G9:H9</f>
        <v>454884</v>
      </c>
      <c r="H9" s="12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2">
        <f>' январь 2014'!E10:F10+'февраль 2014'!E10:F10+'март 2014'!E10:F10+'апрель 2014'!E10:F10+'май 2014'!E10:F10+'июнь 2014'!E10:F10+'июль 2014'!E10:F10+'август 2014'!E10:F10+'сентябрь 2014'!E10:F10+'октябрь 2014'!E10:F10+'ноябрь 2014'!E10:F10+'декабрь 2014'!E10:F10</f>
        <v>560844</v>
      </c>
      <c r="F10" s="12"/>
      <c r="G10" s="18">
        <f>' январь 2014'!G10:H10+'февраль 2014'!G10:H10+'март 2014'!G10:H10+'апрель 2014'!G10:H10+'май 2014'!G10:H10+'июнь 2014'!G10:H10+'июль 2014'!G10:H10+'август 2014'!G10:H10+'сентябрь 2014'!G10:H10+'октябрь 2014'!G10:H10+'ноябрь 2014'!G10:H10+'декабрь 2014'!G10:H10</f>
        <v>218191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2">
        <f>' январь 2014'!E11:F11+'февраль 2014'!E11:F11+'март 2014'!E11:F11+'апрель 2014'!E11:F11+'май 2014'!E11:F11+'июнь 2014'!E11:F11+'июль 2014'!E11:F11+'август 2014'!E11:F11+'сентябрь 2014'!E11:F11+'октябрь 2014'!E11:F11+'ноябрь 2014'!E11:F11+'декабрь 2014'!E11:F11</f>
        <v>2047095</v>
      </c>
      <c r="F11" s="12"/>
      <c r="G11" s="18">
        <f>' январь 2014'!G11:H11+'февраль 2014'!G11:H11+'март 2014'!G11:H11+'апрель 2014'!G11:H11+'май 2014'!G11:H11+'июнь 2014'!G11:H11+'июль 2014'!G11:H11+'август 2014'!G11:H11+'сентябрь 2014'!G11:H11+'октябрь 2014'!G11:H11+'ноябрь 2014'!G11:H11+'декабрь 2014'!G11:H11</f>
        <v>2379861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2">
        <f>' январь 2014'!E12:F12+'февраль 2014'!E12:F12+'март 2014'!E12:F12+'апрель 2014'!E12:F12+'май 2014'!E12:F12+'июнь 2014'!E12:F12+'июль 2014'!E12:F12+'август 2014'!E12:F12+'сентябрь 2014'!E12:F12+'октябрь 2014'!E12:F12+'ноябрь 2014'!E12:F12+'декабрь 2014'!E12:F12</f>
        <v>845083</v>
      </c>
      <c r="F12" s="12"/>
      <c r="G12" s="18">
        <f>' январь 2014'!G12:H12+'февраль 2014'!G12:H12+'март 2014'!G12:H12+'апрель 2014'!G12:H12+'май 2014'!G12:H12+'июнь 2014'!G12:H12+'июль 2014'!G12:H12+'август 2014'!G12:H12+'сентябрь 2014'!G12:H12+'октябрь 2014'!G12:H12+'ноябрь 2014'!G12:H12+'декабрь 2014'!G12:H12</f>
        <v>309333.39</v>
      </c>
      <c r="H12" s="19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2">
        <f>' январь 2014'!E13:F13+'февраль 2014'!E13:F13+'март 2014'!E13:F13+'апрель 2014'!E13:F13+'май 2014'!E13:F13+'июнь 2014'!E13:F13+'июль 2014'!E13:F13+'август 2014'!E13:F13+'сентябрь 2014'!E13:F13+'октябрь 2014'!E13:F13+'ноябрь 2014'!E13:F13+'декабрь 2014'!E13:F13</f>
        <v>386267</v>
      </c>
      <c r="F13" s="12"/>
      <c r="G13" s="18">
        <f>' январь 2014'!G13:H13+'февраль 2014'!G13:H13+'март 2014'!G13:H13+'апрель 2014'!G13:H13+'май 2014'!G13:H13+'июнь 2014'!G13:H13+'июль 2014'!G13:H13+'август 2014'!G13:H13+'сентябрь 2014'!G13:H13+'октябрь 2014'!G13:H13+'ноябрь 2014'!G13:H13+'декабрь 2014'!G13:H13</f>
        <v>453419</v>
      </c>
      <c r="H13" s="19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2">
        <f>' январь 2014'!E14:F14+'февраль 2014'!E14:F14+'март 2014'!E14:F14+'апрель 2014'!E14:F14+'май 2014'!E14:F14+'июнь 2014'!E14:F14+'июль 2014'!E14:F14+'август 2014'!E14:F14+'сентябрь 2014'!E14:F14+'октябрь 2014'!E14:F14+'ноябрь 2014'!E14:F14+'декабрь 2014'!E14:F14</f>
        <v>1060546</v>
      </c>
      <c r="F14" s="12"/>
      <c r="G14" s="18">
        <f>' январь 2014'!G14:H14+'февраль 2014'!G14:H14+'март 2014'!G14:H14+'апрель 2014'!G14:H14+'май 2014'!G14:H14+'июнь 2014'!G14:H14+'июль 2014'!G14:H14+'август 2014'!G14:H14+'сентябрь 2014'!G14:H14+'октябрь 2014'!G14:H14+'ноябрь 2014'!G14:H14+'декабрь 2014'!G14:H14</f>
        <v>412147</v>
      </c>
      <c r="H14" s="19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2">
        <f>' январь 2014'!E15:F15+'февраль 2014'!E15:F15+'март 2014'!E15:F15+'апрель 2014'!E15:F15+'май 2014'!E15:F15+'июнь 2014'!E15:F15+'июль 2014'!E15:F15+'август 2014'!E15:F15+'сентябрь 2014'!E15:F15+'октябрь 2014'!E15:F15+'ноябрь 2014'!E15:F15+'декабрь 2014'!E15:F15</f>
        <v>380294</v>
      </c>
      <c r="F15" s="12"/>
      <c r="G15" s="18">
        <f>' январь 2014'!G15:H15+'февраль 2014'!G15:H15+'март 2014'!G15:H15+'апрель 2014'!G15:H15+'май 2014'!G15:H15+'июнь 2014'!G15:H15+'июль 2014'!G15:H15+'август 2014'!G15:H15+'сентябрь 2014'!G15:H15+'октябрь 2014'!G15:H15+'ноябрь 2014'!G15:H15+'декабрь 2014'!G15:H15</f>
        <v>120975</v>
      </c>
      <c r="H15" s="19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2">
        <f>' январь 2014'!E16:F16+'февраль 2014'!E16:F16+'март 2014'!E16:F16+'апрель 2014'!E16:F16+'май 2014'!E16:F16+'июнь 2014'!E16:F16+'июль 2014'!E16:F16+'август 2014'!E16:F16+'сентябрь 2014'!E16:F16+'октябрь 2014'!E16:F16+'ноябрь 2014'!E16:F16+'декабрь 2014'!E16:F16</f>
        <v>362074</v>
      </c>
      <c r="F16" s="12"/>
      <c r="G16" s="18">
        <f>' январь 2014'!G16:H16+'февраль 2014'!G16:H16+'март 2014'!G16:H16+'апрель 2014'!G16:H16+'май 2014'!G16:H16+'июнь 2014'!G16:H16+'июль 2014'!G16:H16+'август 2014'!G16:H16+'сентябрь 2014'!G16:H16+'октябрь 2014'!G16:H16+'ноябрь 2014'!G16:H16+'декабрь 2014'!G16:H16</f>
        <v>222977.5</v>
      </c>
      <c r="H16" s="19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2">
        <f>' январь 2014'!E17:F17+'февраль 2014'!E17:F17+'март 2014'!E17:F17+'апрель 2014'!E17:F17+'май 2014'!E17:F17+'июнь 2014'!E17:F17+'июль 2014'!E17:F17+'август 2014'!E17:F17+'сентябрь 2014'!E17:F17+'октябрь 2014'!E17:F17+'ноябрь 2014'!E17:F17+'декабрь 2014'!E17:F17</f>
        <v>663600</v>
      </c>
      <c r="F17" s="12"/>
      <c r="G17" s="24">
        <f>' январь 2014'!G17:H17+'февраль 2014'!G17:H17+'март 2014'!G17:H17+'апрель 2014'!G17:H17+'май 2014'!G17:H17+'июнь 2014'!G17:H17+'июль 2014'!G17:H17+'август 2014'!G17:H17+'сентябрь 2014'!G17:H17+'октябрь 2014'!G17:H17+'ноябрь 2014'!G17:H17+'декабрь 2014'!G17:H17</f>
        <v>378966.56</v>
      </c>
      <c r="H17" s="25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2">
        <f>' январь 2014'!E18:F18+'февраль 2014'!E18:F18+'март 2014'!E18:F18+'апрель 2014'!E18:F18+'май 2014'!E18:F18+'июнь 2014'!E18:F18+'июль 2014'!E18:F18+'август 2014'!E18:F18+'сентябрь 2014'!E18:F18+'октябрь 2014'!E18:F18+'ноябрь 2014'!E18:F18+'декабрь 2014'!E18:F18</f>
        <v>403293</v>
      </c>
      <c r="F18" s="12"/>
      <c r="G18" s="18">
        <f>' январь 2014'!G18:H18+'февраль 2014'!G18:H18+'март 2014'!G18:H18+'апрель 2014'!G18:H18+'май 2014'!G18:H18+'июнь 2014'!G18:H18+'июль 2014'!G18:H18+'август 2014'!G18:H18+'сентябрь 2014'!G18:H18+'октябрь 2014'!G18:H18+'ноябрь 2014'!G18:H18+'декабрь 2014'!G18:H18</f>
        <v>407496</v>
      </c>
      <c r="H18" s="19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2">
        <f>' январь 2014'!E19:F19+'февраль 2014'!E19:F19+'март 2014'!E19:F19+'апрель 2014'!E19:F19+'май 2014'!E19:F19+'июнь 2014'!E19:F19+'июль 2014'!E19:F19+'август 2014'!E19:F19+'сентябрь 2014'!E19:F19+'октябрь 2014'!E19:F19+'ноябрь 2014'!E19:F19+'декабрь 2014'!E19:F19</f>
        <v>1013904</v>
      </c>
      <c r="F19" s="12"/>
      <c r="G19" s="18">
        <f>' январь 2014'!G19:H19+'февраль 2014'!G19:H19+'март 2014'!G19:H19+'апрель 2014'!G19:H19+'май 2014'!G19:H19+'июнь 2014'!G19:H19+'июль 2014'!G19:H19+'август 2014'!G19:H19+'сентябрь 2014'!G19:H19+'октябрь 2014'!G19:H19+'ноябрь 2014'!G19:H19+'декабрь 2014'!G19:H19</f>
        <v>577873</v>
      </c>
      <c r="H19" s="19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2">
        <f>' январь 2014'!E20:F20+'февраль 2014'!E20:F20+'март 2014'!E20:F20+'апрель 2014'!E20:F20+'май 2014'!E20:F20+'июнь 2014'!E20:F20+'июль 2014'!E20:F20+'август 2014'!E20:F20+'сентябрь 2014'!E20:F20+'октябрь 2014'!E20:F20+'ноябрь 2014'!E20:F20+'декабрь 2014'!E20:F20</f>
        <v>303010</v>
      </c>
      <c r="F20" s="12"/>
      <c r="G20" s="18">
        <f>' январь 2014'!G20:H20+'февраль 2014'!G20:H20+'март 2014'!G20:H20+'апрель 2014'!G20:H20+'май 2014'!G20:H20+'июнь 2014'!G20:H20+'июль 2014'!G20:H20+'август 2014'!G20:H20+'сентябрь 2014'!G20:H20+'октябрь 2014'!G20:H20+'ноябрь 2014'!G20:H20+'декабрь 2014'!G20:H20</f>
        <v>145986</v>
      </c>
      <c r="H20" s="19"/>
    </row>
    <row r="21" spans="1:8" ht="15.75" customHeight="1">
      <c r="A21" s="1">
        <v>13</v>
      </c>
      <c r="B21" s="26" t="s">
        <v>19</v>
      </c>
      <c r="C21" s="26"/>
      <c r="D21" s="1" t="s">
        <v>21</v>
      </c>
      <c r="E21" s="12">
        <f>' январь 2014'!E21:F21+'февраль 2014'!E21:F21+'март 2014'!E21:F21+'апрель 2014'!E21:F21+'май 2014'!E21:F21+'июнь 2014'!E21:F21+'июль 2014'!E21:F21+'август 2014'!E21:F21+'сентябрь 2014'!E21:F21+'октябрь 2014'!E21:F21+'ноябрь 2014'!E21:F21+'декабрь 2014'!E21:F21</f>
        <v>1033682</v>
      </c>
      <c r="F21" s="12"/>
      <c r="G21" s="18">
        <f>' январь 2014'!G21:H21+'февраль 2014'!G21:H21+'март 2014'!G21:H21+'апрель 2014'!G21:H21+'май 2014'!G21:H21+'июнь 2014'!G21:H21+'июль 2014'!G21:H21+'август 2014'!G21:H21+'сентябрь 2014'!G21:H21+'октябрь 2014'!G21:H21+'ноябрь 2014'!G21:H21+'декабрь 2014'!G21:H21</f>
        <v>555375</v>
      </c>
      <c r="H21" s="19"/>
    </row>
    <row r="22" spans="1:8" ht="15.75" customHeight="1">
      <c r="A22" s="1">
        <v>14</v>
      </c>
      <c r="B22" s="26" t="s">
        <v>20</v>
      </c>
      <c r="C22" s="26"/>
      <c r="D22" s="1" t="s">
        <v>21</v>
      </c>
      <c r="E22" s="12">
        <f>' январь 2014'!E22:F22+'февраль 2014'!E22:F22+'март 2014'!E22:F22+'апрель 2014'!E22:F22+'май 2014'!E22:F22+'июнь 2014'!E22:F22+'июль 2014'!E22:F22+'август 2014'!E22:F22+'сентябрь 2014'!E22:F22+'октябрь 2014'!E22:F22+'ноябрь 2014'!E22:F22+'декабрь 2014'!E22:F22</f>
        <v>1043854</v>
      </c>
      <c r="F22" s="12"/>
      <c r="G22" s="18">
        <f>' январь 2014'!G22:H22+'февраль 2014'!G22:H22+'март 2014'!G22:H22+'апрель 2014'!G22:H22+'май 2014'!G22:H22+'июнь 2014'!G22:H22+'июль 2014'!G22:H22+'август 2014'!G22:H22+'сентябрь 2014'!G22:H22+'октябрь 2014'!G22:H22+'ноябрь 2014'!G22:H22+'декабрь 2014'!G22:H22</f>
        <v>845012</v>
      </c>
      <c r="H22" s="19"/>
    </row>
    <row r="23" spans="1:8" ht="13.5" customHeight="1">
      <c r="A23" s="28" t="s">
        <v>22</v>
      </c>
      <c r="B23" s="28"/>
      <c r="C23" s="28"/>
      <c r="D23" s="4" t="s">
        <v>21</v>
      </c>
      <c r="E23" s="29">
        <f>SUM(E9:F22)</f>
        <v>10847108</v>
      </c>
      <c r="F23" s="30"/>
      <c r="G23" s="29">
        <f>SUM(G9:H22)</f>
        <v>7482496.45</v>
      </c>
      <c r="H23" s="30"/>
    </row>
    <row r="24" spans="2:3" ht="12.75">
      <c r="B24" s="27"/>
      <c r="C24" s="27"/>
    </row>
    <row r="25" ht="12.75">
      <c r="E25" s="11">
        <f>'[1]Индига'!$T$11+'[1]Колгуев'!$T$11+'[1]Ома'!$T$11+'[1]Пеша'!$T$11+'[1]Х-Вер'!$T$11+'[1]Виска СВОД'!$T$11+'[1]Н-Нос'!$T$11+'[1]Оксино'!$T$11+'[1]Несь'!$T$11+'[1]Мак,Устье'!$T$11+'[1]Шойна'!$T$11+'[1]Каратайка'!$T$11+'[1]У-Кара'!$T$11+'[1]Харута'!$T$11</f>
        <v>10846615</v>
      </c>
    </row>
    <row r="27" ht="12.75">
      <c r="G27" s="5"/>
    </row>
  </sheetData>
  <sheetProtection/>
  <mergeCells count="55">
    <mergeCell ref="B24:C24"/>
    <mergeCell ref="E21:F21"/>
    <mergeCell ref="E22:F22"/>
    <mergeCell ref="G21:H21"/>
    <mergeCell ref="G22:H22"/>
    <mergeCell ref="A23:C23"/>
    <mergeCell ref="E23:F23"/>
    <mergeCell ref="G23:H23"/>
    <mergeCell ref="B21:C21"/>
    <mergeCell ref="G17:H17"/>
    <mergeCell ref="G18:H18"/>
    <mergeCell ref="G19:H19"/>
    <mergeCell ref="B22:C22"/>
    <mergeCell ref="B17:C17"/>
    <mergeCell ref="B18:C18"/>
    <mergeCell ref="B19:C19"/>
    <mergeCell ref="B20:C20"/>
    <mergeCell ref="E20:F20"/>
    <mergeCell ref="E19:F19"/>
    <mergeCell ref="G20:H20"/>
    <mergeCell ref="E17:F17"/>
    <mergeCell ref="E18:F18"/>
    <mergeCell ref="D1:H1"/>
    <mergeCell ref="E2:H2"/>
    <mergeCell ref="E13:F13"/>
    <mergeCell ref="E14:F14"/>
    <mergeCell ref="E15:F15"/>
    <mergeCell ref="G10:H10"/>
    <mergeCell ref="G11:H11"/>
    <mergeCell ref="G14:H14"/>
    <mergeCell ref="B14:C14"/>
    <mergeCell ref="B15:C15"/>
    <mergeCell ref="B16:C16"/>
    <mergeCell ref="G15:H15"/>
    <mergeCell ref="G16:H16"/>
    <mergeCell ref="E16:F16"/>
    <mergeCell ref="A4:H5"/>
    <mergeCell ref="G9:H9"/>
    <mergeCell ref="E10:F10"/>
    <mergeCell ref="E11:F11"/>
    <mergeCell ref="E12:F12"/>
    <mergeCell ref="B9:C9"/>
    <mergeCell ref="B10:C10"/>
    <mergeCell ref="B11:C11"/>
    <mergeCell ref="B12:C12"/>
    <mergeCell ref="A7:A8"/>
    <mergeCell ref="E9:F9"/>
    <mergeCell ref="B13:C13"/>
    <mergeCell ref="E7:H7"/>
    <mergeCell ref="E8:F8"/>
    <mergeCell ref="G8:H8"/>
    <mergeCell ref="B7:C8"/>
    <mergeCell ref="D7:D8"/>
    <mergeCell ref="G12:H12"/>
    <mergeCell ref="G13:H1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E9" sqref="E9:H22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41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40</v>
      </c>
      <c r="F7" s="33"/>
      <c r="G7" s="33"/>
      <c r="H7" s="32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53304</v>
      </c>
      <c r="F9" s="19"/>
      <c r="G9" s="18">
        <v>37249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42345</v>
      </c>
      <c r="F10" s="19"/>
      <c r="G10" s="18">
        <v>14941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161362</v>
      </c>
      <c r="F11" s="19"/>
      <c r="G11" s="18">
        <v>192261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63134</v>
      </c>
      <c r="F12" s="19"/>
      <c r="G12" s="18">
        <v>24733</v>
      </c>
      <c r="H12" s="19"/>
    </row>
    <row r="13" spans="1:8" ht="15.75" customHeight="1">
      <c r="A13" s="1">
        <v>6</v>
      </c>
      <c r="B13" s="13" t="s">
        <v>11</v>
      </c>
      <c r="C13" s="14"/>
      <c r="D13" s="1" t="s">
        <v>21</v>
      </c>
      <c r="E13" s="18">
        <v>38558</v>
      </c>
      <c r="F13" s="19"/>
      <c r="G13" s="18">
        <v>28400</v>
      </c>
      <c r="H13" s="19"/>
    </row>
    <row r="14" spans="1:8" ht="15.75" customHeight="1">
      <c r="A14" s="1">
        <v>7</v>
      </c>
      <c r="B14" s="13" t="s">
        <v>12</v>
      </c>
      <c r="C14" s="14"/>
      <c r="D14" s="1" t="s">
        <v>21</v>
      </c>
      <c r="E14" s="18">
        <v>78737</v>
      </c>
      <c r="F14" s="19"/>
      <c r="G14" s="18">
        <v>40853</v>
      </c>
      <c r="H14" s="19"/>
    </row>
    <row r="15" spans="1:8" ht="15.75" customHeight="1">
      <c r="A15" s="1">
        <v>8</v>
      </c>
      <c r="B15" s="13" t="s">
        <v>13</v>
      </c>
      <c r="C15" s="14"/>
      <c r="D15" s="1" t="s">
        <v>21</v>
      </c>
      <c r="E15" s="18">
        <v>29974</v>
      </c>
      <c r="F15" s="19"/>
      <c r="G15" s="18">
        <v>8477</v>
      </c>
      <c r="H15" s="19"/>
    </row>
    <row r="16" spans="1:8" ht="15.75" customHeight="1">
      <c r="A16" s="1">
        <v>9</v>
      </c>
      <c r="B16" s="13" t="s">
        <v>14</v>
      </c>
      <c r="C16" s="14"/>
      <c r="D16" s="1" t="s">
        <v>21</v>
      </c>
      <c r="E16" s="18">
        <v>27486</v>
      </c>
      <c r="F16" s="19"/>
      <c r="G16" s="18">
        <v>16592</v>
      </c>
      <c r="H16" s="19"/>
    </row>
    <row r="17" spans="1:8" ht="15.75" customHeight="1">
      <c r="A17" s="1">
        <v>10</v>
      </c>
      <c r="B17" s="13" t="s">
        <v>15</v>
      </c>
      <c r="C17" s="14"/>
      <c r="D17" s="1" t="s">
        <v>21</v>
      </c>
      <c r="E17" s="18">
        <v>40000</v>
      </c>
      <c r="F17" s="19"/>
      <c r="G17" s="18">
        <v>26444</v>
      </c>
      <c r="H17" s="19"/>
    </row>
    <row r="18" spans="1:8" ht="15.75" customHeight="1">
      <c r="A18" s="1">
        <v>11</v>
      </c>
      <c r="B18" s="13" t="s">
        <v>16</v>
      </c>
      <c r="C18" s="14"/>
      <c r="D18" s="1" t="s">
        <v>21</v>
      </c>
      <c r="E18" s="18">
        <v>34820</v>
      </c>
      <c r="F18" s="19"/>
      <c r="G18" s="18">
        <v>25912</v>
      </c>
      <c r="H18" s="19"/>
    </row>
    <row r="19" spans="1:8" ht="15.75" customHeight="1">
      <c r="A19" s="1">
        <v>12</v>
      </c>
      <c r="B19" s="13" t="s">
        <v>17</v>
      </c>
      <c r="C19" s="14"/>
      <c r="D19" s="1" t="s">
        <v>21</v>
      </c>
      <c r="E19" s="18">
        <v>74723</v>
      </c>
      <c r="F19" s="19"/>
      <c r="G19" s="18">
        <v>47410</v>
      </c>
      <c r="H19" s="19"/>
    </row>
    <row r="20" spans="1:8" ht="15.75" customHeight="1">
      <c r="A20" s="1">
        <v>13</v>
      </c>
      <c r="B20" s="13" t="s">
        <v>18</v>
      </c>
      <c r="C20" s="14"/>
      <c r="D20" s="1" t="s">
        <v>21</v>
      </c>
      <c r="E20" s="18">
        <v>22723</v>
      </c>
      <c r="F20" s="19"/>
      <c r="G20" s="18">
        <v>10122</v>
      </c>
      <c r="H20" s="19"/>
    </row>
    <row r="21" spans="1:8" ht="15.75" customHeight="1">
      <c r="A21" s="1">
        <v>14</v>
      </c>
      <c r="B21" s="13" t="s">
        <v>19</v>
      </c>
      <c r="C21" s="14"/>
      <c r="D21" s="1" t="s">
        <v>21</v>
      </c>
      <c r="E21" s="18">
        <v>66807</v>
      </c>
      <c r="F21" s="19"/>
      <c r="G21" s="18">
        <v>45257</v>
      </c>
      <c r="H21" s="19"/>
    </row>
    <row r="22" spans="1:8" ht="15.75" customHeight="1">
      <c r="A22" s="1">
        <v>15</v>
      </c>
      <c r="B22" s="13" t="s">
        <v>20</v>
      </c>
      <c r="C22" s="14"/>
      <c r="D22" s="1" t="s">
        <v>21</v>
      </c>
      <c r="E22" s="18">
        <v>81690</v>
      </c>
      <c r="F22" s="19"/>
      <c r="G22" s="18">
        <v>57382</v>
      </c>
      <c r="H22" s="19"/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815663</v>
      </c>
      <c r="F23" s="34"/>
      <c r="G23" s="29">
        <f>SUM(G9:H22)</f>
        <v>576033</v>
      </c>
      <c r="H23" s="34"/>
    </row>
    <row r="24" spans="2:3" ht="12.75">
      <c r="B24" s="36"/>
      <c r="C24" s="36"/>
    </row>
    <row r="25" spans="5:7" ht="12.75">
      <c r="E25">
        <f>'[1]Индига'!$AG$11+'[1]Индига'!$AG$12</f>
        <v>815663</v>
      </c>
      <c r="G25">
        <f>'[1]Индига'!$AG$23+'[1]Индига'!$AG$24+'[1]Индига'!$AG$25+'[1]Индига'!$AG$26+'[1]Индига'!$AG$27+'[1]Индига'!$AG$28+'[1]Индига'!$AG$29+'[1]Индига'!$AG$31</f>
        <v>576033</v>
      </c>
    </row>
    <row r="26" spans="5:7" ht="12.75">
      <c r="E26" s="5">
        <f>E23-E25</f>
        <v>0</v>
      </c>
      <c r="G26" s="5">
        <f>G25-G23</f>
        <v>0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G17" sqref="G17:H17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42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43</v>
      </c>
      <c r="F7" s="33"/>
      <c r="G7" s="33"/>
      <c r="H7" s="32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59604</v>
      </c>
      <c r="F9" s="19"/>
      <c r="G9" s="18">
        <v>45331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45678</v>
      </c>
      <c r="F10" s="19"/>
      <c r="G10" s="18">
        <v>13524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157435</v>
      </c>
      <c r="F11" s="19"/>
      <c r="G11" s="18">
        <v>212423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60739</v>
      </c>
      <c r="F12" s="19"/>
      <c r="G12" s="18">
        <v>28369.33</v>
      </c>
      <c r="H12" s="19"/>
    </row>
    <row r="13" spans="1:8" ht="15.75" customHeight="1">
      <c r="A13" s="1">
        <v>6</v>
      </c>
      <c r="B13" s="13" t="s">
        <v>11</v>
      </c>
      <c r="C13" s="14"/>
      <c r="D13" s="1" t="s">
        <v>21</v>
      </c>
      <c r="E13" s="18">
        <v>28220</v>
      </c>
      <c r="F13" s="19"/>
      <c r="G13" s="18">
        <v>39699</v>
      </c>
      <c r="H13" s="19"/>
    </row>
    <row r="14" spans="1:8" ht="15.75" customHeight="1">
      <c r="A14" s="1">
        <v>7</v>
      </c>
      <c r="B14" s="13" t="s">
        <v>12</v>
      </c>
      <c r="C14" s="14"/>
      <c r="D14" s="1" t="s">
        <v>21</v>
      </c>
      <c r="E14" s="18">
        <v>105607</v>
      </c>
      <c r="F14" s="19"/>
      <c r="G14" s="18">
        <v>40101</v>
      </c>
      <c r="H14" s="19"/>
    </row>
    <row r="15" spans="1:8" ht="15.75" customHeight="1">
      <c r="A15" s="1">
        <v>8</v>
      </c>
      <c r="B15" s="13" t="s">
        <v>13</v>
      </c>
      <c r="C15" s="14"/>
      <c r="D15" s="1" t="s">
        <v>21</v>
      </c>
      <c r="E15" s="18">
        <v>29118</v>
      </c>
      <c r="F15" s="19"/>
      <c r="G15" s="18">
        <v>9589</v>
      </c>
      <c r="H15" s="19"/>
    </row>
    <row r="16" spans="1:8" ht="15.75" customHeight="1">
      <c r="A16" s="1">
        <v>9</v>
      </c>
      <c r="B16" s="13" t="s">
        <v>14</v>
      </c>
      <c r="C16" s="14"/>
      <c r="D16" s="1" t="s">
        <v>21</v>
      </c>
      <c r="E16" s="18">
        <v>28577</v>
      </c>
      <c r="F16" s="19"/>
      <c r="G16" s="18">
        <v>22234</v>
      </c>
      <c r="H16" s="19"/>
    </row>
    <row r="17" spans="1:8" ht="15.75" customHeight="1">
      <c r="A17" s="1">
        <v>10</v>
      </c>
      <c r="B17" s="13" t="s">
        <v>15</v>
      </c>
      <c r="C17" s="14"/>
      <c r="D17" s="1" t="s">
        <v>21</v>
      </c>
      <c r="E17" s="18">
        <v>52500</v>
      </c>
      <c r="F17" s="19"/>
      <c r="G17" s="18">
        <v>34986</v>
      </c>
      <c r="H17" s="19"/>
    </row>
    <row r="18" spans="1:8" ht="15.75" customHeight="1">
      <c r="A18" s="1">
        <v>11</v>
      </c>
      <c r="B18" s="13" t="s">
        <v>16</v>
      </c>
      <c r="C18" s="14"/>
      <c r="D18" s="1" t="s">
        <v>21</v>
      </c>
      <c r="E18" s="18">
        <v>38564</v>
      </c>
      <c r="F18" s="19"/>
      <c r="G18" s="18">
        <v>27304</v>
      </c>
      <c r="H18" s="19"/>
    </row>
    <row r="19" spans="1:8" ht="15.75" customHeight="1">
      <c r="A19" s="1">
        <v>12</v>
      </c>
      <c r="B19" s="13" t="s">
        <v>17</v>
      </c>
      <c r="C19" s="14"/>
      <c r="D19" s="1" t="s">
        <v>21</v>
      </c>
      <c r="E19" s="18">
        <v>81245</v>
      </c>
      <c r="F19" s="19"/>
      <c r="G19" s="18">
        <v>54509</v>
      </c>
      <c r="H19" s="19"/>
    </row>
    <row r="20" spans="1:8" ht="15.75" customHeight="1">
      <c r="A20" s="1">
        <v>13</v>
      </c>
      <c r="B20" s="13" t="s">
        <v>18</v>
      </c>
      <c r="C20" s="14"/>
      <c r="D20" s="1" t="s">
        <v>21</v>
      </c>
      <c r="E20" s="18">
        <v>25156</v>
      </c>
      <c r="F20" s="19"/>
      <c r="G20" s="18">
        <v>12031</v>
      </c>
      <c r="H20" s="19"/>
    </row>
    <row r="21" spans="1:8" ht="15.75" customHeight="1">
      <c r="A21" s="1">
        <v>14</v>
      </c>
      <c r="B21" s="13" t="s">
        <v>19</v>
      </c>
      <c r="C21" s="14"/>
      <c r="D21" s="1" t="s">
        <v>21</v>
      </c>
      <c r="E21" s="18">
        <v>89004</v>
      </c>
      <c r="F21" s="19"/>
      <c r="G21" s="18">
        <v>47187</v>
      </c>
      <c r="H21" s="19"/>
    </row>
    <row r="22" spans="1:8" ht="15.75" customHeight="1">
      <c r="A22" s="1">
        <v>15</v>
      </c>
      <c r="B22" s="13" t="s">
        <v>20</v>
      </c>
      <c r="C22" s="14"/>
      <c r="D22" s="1" t="s">
        <v>21</v>
      </c>
      <c r="E22" s="18">
        <v>94866</v>
      </c>
      <c r="F22" s="19"/>
      <c r="G22" s="18">
        <v>64607</v>
      </c>
      <c r="H22" s="19"/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896313</v>
      </c>
      <c r="F23" s="34"/>
      <c r="G23" s="29">
        <f>SUM(G9:H22)</f>
        <v>651894.3300000001</v>
      </c>
      <c r="H23" s="34"/>
    </row>
    <row r="24" spans="2:3" ht="12.75">
      <c r="B24" s="36"/>
      <c r="C24" s="36"/>
    </row>
    <row r="25" spans="5:7" ht="12.75">
      <c r="E25" s="5">
        <f>'[1]Индига'!$AJ$11+'[1]Индига'!$AJ$12</f>
        <v>896313</v>
      </c>
      <c r="G25" s="5">
        <f>'[1]Индига'!$AJ$23+'[1]Индига'!$AJ$24+'[1]Индига'!$AJ$25+'[1]Индига'!$AJ$26+'[1]Индига'!$AJ$27+'[1]Индига'!$AJ$28+'[1]Индига'!$AJ$29+'[1]Индига'!$AJ$31</f>
        <v>651894.33</v>
      </c>
    </row>
    <row r="26" spans="5:7" ht="12.75">
      <c r="E26" s="5">
        <f>E25-E23</f>
        <v>0</v>
      </c>
      <c r="G26" s="5">
        <f>G23-G25</f>
        <v>0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4">
      <selection activeCell="M19" sqref="M19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44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45</v>
      </c>
      <c r="F7" s="33"/>
      <c r="G7" s="33"/>
      <c r="H7" s="32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74589</v>
      </c>
      <c r="F9" s="19"/>
      <c r="G9" s="18">
        <v>57754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52345</v>
      </c>
      <c r="F10" s="19"/>
      <c r="G10" s="18">
        <v>27679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179070</v>
      </c>
      <c r="F11" s="19"/>
      <c r="G11" s="18">
        <v>219931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73824</v>
      </c>
      <c r="F12" s="19"/>
      <c r="G12" s="18">
        <v>29001.77</v>
      </c>
      <c r="H12" s="19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8">
        <v>33223</v>
      </c>
      <c r="F13" s="19"/>
      <c r="G13" s="18">
        <v>53296</v>
      </c>
      <c r="H13" s="19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8">
        <v>98952</v>
      </c>
      <c r="F14" s="19"/>
      <c r="G14" s="18">
        <v>40564</v>
      </c>
      <c r="H14" s="19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8">
        <v>36667</v>
      </c>
      <c r="F15" s="19"/>
      <c r="G15" s="18">
        <v>12325</v>
      </c>
      <c r="H15" s="19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8">
        <v>31246</v>
      </c>
      <c r="F16" s="19"/>
      <c r="G16" s="18">
        <v>29685</v>
      </c>
      <c r="H16" s="19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8">
        <v>58700</v>
      </c>
      <c r="F17" s="19"/>
      <c r="G17" s="18">
        <v>32833</v>
      </c>
      <c r="H17" s="19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8">
        <v>49522</v>
      </c>
      <c r="F18" s="19"/>
      <c r="G18" s="18">
        <v>34426</v>
      </c>
      <c r="H18" s="19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8">
        <v>93659</v>
      </c>
      <c r="F19" s="19"/>
      <c r="G19" s="18">
        <v>69199</v>
      </c>
      <c r="H19" s="19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8">
        <v>26254</v>
      </c>
      <c r="F20" s="19"/>
      <c r="G20" s="18">
        <v>13559</v>
      </c>
      <c r="H20" s="19"/>
    </row>
    <row r="21" spans="1:8" ht="15.75" customHeight="1">
      <c r="A21" s="1">
        <v>13</v>
      </c>
      <c r="B21" s="13" t="s">
        <v>19</v>
      </c>
      <c r="C21" s="14"/>
      <c r="D21" s="1" t="s">
        <v>21</v>
      </c>
      <c r="E21" s="18">
        <v>117820</v>
      </c>
      <c r="F21" s="19"/>
      <c r="G21" s="18">
        <v>53223</v>
      </c>
      <c r="H21" s="19"/>
    </row>
    <row r="22" spans="1:8" ht="15.75" customHeight="1">
      <c r="A22" s="1">
        <v>14</v>
      </c>
      <c r="B22" s="13" t="s">
        <v>20</v>
      </c>
      <c r="C22" s="14"/>
      <c r="D22" s="1" t="s">
        <v>21</v>
      </c>
      <c r="E22" s="18">
        <v>98547</v>
      </c>
      <c r="F22" s="19"/>
      <c r="G22" s="18">
        <v>94729</v>
      </c>
      <c r="H22" s="19"/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1024418</v>
      </c>
      <c r="F23" s="34"/>
      <c r="G23" s="29">
        <f>SUM(G9:H22)</f>
        <v>768204.77</v>
      </c>
      <c r="H23" s="34"/>
    </row>
    <row r="24" spans="2:3" ht="12.75">
      <c r="B24" s="36"/>
      <c r="C24" s="36"/>
    </row>
    <row r="25" spans="5:7" ht="12.75">
      <c r="E25">
        <f>'[1]Индига'!$Q$11+'[1]Колгуев'!$Q$11+'[1]Ома'!$Q$11+'[1]Пеша'!$Q$11+'[1]Х-Вер'!$Q$11+'[1]Виска СВОД'!$Q$11+'[1]Н-Нос'!$Q$11+'[1]Оксино'!$Q$11+'[1]Несь'!$Q$11+'[1]Мак,Устье'!$Q$11+'[1]Мак,Устье'!$Q$12+'[1]Шойна'!$Q$11+'[1]Каратайка'!$Q$11+'[1]У-Кара'!$Q$11+'[1]Харута'!$Q$11</f>
        <v>1024418</v>
      </c>
      <c r="G25" s="11">
        <f>'[1]Индига'!$Q$32+'[1]Колгуев'!$Q$32+'[1]Ома'!$Q$32+'[1]Пеша'!$Q$32+'[1]Х-Вер'!$Q$32+'[1]Виска СВОД'!$Q$32+'[1]Н-Нос'!$Q$32+'[1]Оксино'!$Q$32+'[1]Несь'!$Q$32+'[1]Мак,Устье'!$Q$32+'[1]Шойна'!$Q$32+'[1]Каратайка'!$Q$32+'[1]У-Кара'!$Q$32+'[1]Харута'!$Q$32</f>
        <v>768204.77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C1">
      <selection activeCell="G9" sqref="G9:H9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46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47</v>
      </c>
      <c r="F7" s="33"/>
      <c r="G7" s="33"/>
      <c r="H7" s="32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76815</v>
      </c>
      <c r="F9" s="19"/>
      <c r="G9" s="18">
        <v>64737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76890</v>
      </c>
      <c r="F10" s="19"/>
      <c r="G10" s="18">
        <v>10936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170498</v>
      </c>
      <c r="F11" s="19"/>
      <c r="G11" s="18">
        <v>195298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77213</v>
      </c>
      <c r="F12" s="19"/>
      <c r="G12" s="18">
        <v>38542.29</v>
      </c>
      <c r="H12" s="19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8">
        <v>34080</v>
      </c>
      <c r="F13" s="19"/>
      <c r="G13" s="18">
        <v>42473</v>
      </c>
      <c r="H13" s="19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8">
        <v>105837</v>
      </c>
      <c r="F14" s="19"/>
      <c r="G14" s="18">
        <v>39287</v>
      </c>
      <c r="H14" s="19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8">
        <v>34358</v>
      </c>
      <c r="F15" s="19"/>
      <c r="G15" s="18">
        <v>12407</v>
      </c>
      <c r="H15" s="19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8">
        <v>35798</v>
      </c>
      <c r="F16" s="19"/>
      <c r="G16" s="18">
        <v>29263.5</v>
      </c>
      <c r="H16" s="19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8">
        <v>74500</v>
      </c>
      <c r="F17" s="19"/>
      <c r="G17" s="18">
        <v>39249.56</v>
      </c>
      <c r="H17" s="19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8">
        <v>57900</v>
      </c>
      <c r="F18" s="19"/>
      <c r="G18" s="18">
        <v>35974</v>
      </c>
      <c r="H18" s="19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8">
        <v>90022</v>
      </c>
      <c r="F19" s="19"/>
      <c r="G19" s="18">
        <v>77323</v>
      </c>
      <c r="H19" s="19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8">
        <v>26158</v>
      </c>
      <c r="F20" s="19"/>
      <c r="G20" s="18">
        <v>11455</v>
      </c>
      <c r="H20" s="19"/>
    </row>
    <row r="21" spans="1:8" ht="15.75" customHeight="1">
      <c r="A21" s="1">
        <v>13</v>
      </c>
      <c r="B21" s="13" t="s">
        <v>19</v>
      </c>
      <c r="C21" s="14"/>
      <c r="D21" s="1" t="s">
        <v>21</v>
      </c>
      <c r="E21" s="18">
        <v>97737</v>
      </c>
      <c r="F21" s="19"/>
      <c r="G21" s="18">
        <v>60125</v>
      </c>
      <c r="H21" s="19"/>
    </row>
    <row r="22" spans="1:8" ht="15.75" customHeight="1">
      <c r="A22" s="1">
        <v>14</v>
      </c>
      <c r="B22" s="13" t="s">
        <v>20</v>
      </c>
      <c r="C22" s="14"/>
      <c r="D22" s="1" t="s">
        <v>21</v>
      </c>
      <c r="E22" s="18">
        <v>87891</v>
      </c>
      <c r="F22" s="19"/>
      <c r="G22" s="18">
        <v>82366</v>
      </c>
      <c r="H22" s="19"/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1045697</v>
      </c>
      <c r="F23" s="34"/>
      <c r="G23" s="29">
        <f>SUM(G9:H22)</f>
        <v>739436.35</v>
      </c>
      <c r="H23" s="34"/>
    </row>
    <row r="24" spans="2:3" ht="12.75">
      <c r="B24" s="36"/>
      <c r="C24" s="36"/>
    </row>
    <row r="26" spans="5:7" ht="12.75">
      <c r="E26">
        <f>'[1]Индига'!$R$11+'[1]Колгуев'!$R$11+'[1]Ома'!$R$11+'[1]Пеша'!$R$11+'[1]Х-Вер'!$R$11+'[1]Виска СВОД'!$R$11+'[1]Н-Нос'!$R$11+'[1]Оксино'!$R$11+'[1]Несь'!$R$11+'[1]Мак,Устье'!$R$11+'[1]Шойна'!$R$11+'[1]Каратайка'!$R$11+'[1]У-Кара'!$R$11+'[1]Харута'!$R$11</f>
        <v>1045697</v>
      </c>
      <c r="G26" s="11">
        <f>'[1]Индига'!$R$32+'[1]Колгуев'!$R$32+'[1]Ома'!$R$32+'[1]Пеша'!$R$32+'[1]Х-Вер'!$R$32+'[1]Виска СВОД'!$R$32+'[1]Н-Нос'!$R$32+'[1]Оксино'!$R$32+'[1]Несь'!$R$32+'[1]Мак,Устье'!$R$32+'[1]Шойна'!$R$32+'[1]Каратайка'!$R$32+'[1]У-Кара'!$R$32+'[1]Харута'!$R$32</f>
        <v>739436.3500000001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7">
      <selection activeCell="E11" sqref="E11:F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23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15" t="s">
        <v>1</v>
      </c>
      <c r="C7" s="15"/>
      <c r="D7" s="16" t="s">
        <v>4</v>
      </c>
      <c r="E7" s="15" t="s">
        <v>26</v>
      </c>
      <c r="F7" s="15"/>
      <c r="G7" s="15"/>
      <c r="H7" s="15"/>
    </row>
    <row r="8" spans="1:8" ht="28.5" customHeight="1">
      <c r="A8" s="22"/>
      <c r="B8" s="15"/>
      <c r="C8" s="15"/>
      <c r="D8" s="17"/>
      <c r="E8" s="15" t="s">
        <v>3</v>
      </c>
      <c r="F8" s="15"/>
      <c r="G8" s="15" t="s">
        <v>2</v>
      </c>
      <c r="H8" s="15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2">
        <v>79485</v>
      </c>
      <c r="F9" s="12"/>
      <c r="G9" s="12">
        <v>39925</v>
      </c>
      <c r="H9" s="12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2">
        <v>56869</v>
      </c>
      <c r="F10" s="12"/>
      <c r="G10" s="12">
        <v>24558</v>
      </c>
      <c r="H10" s="12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2">
        <v>255020</v>
      </c>
      <c r="F11" s="12"/>
      <c r="G11" s="12">
        <v>327775</v>
      </c>
      <c r="H11" s="12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2">
        <v>88971</v>
      </c>
      <c r="F12" s="12"/>
      <c r="G12" s="12">
        <v>43744</v>
      </c>
      <c r="H12" s="12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2">
        <v>42094</v>
      </c>
      <c r="F13" s="12"/>
      <c r="G13" s="12">
        <v>66418</v>
      </c>
      <c r="H13" s="12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2">
        <v>150622</v>
      </c>
      <c r="F14" s="12"/>
      <c r="G14" s="12">
        <v>52639</v>
      </c>
      <c r="H14" s="12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2">
        <v>44422</v>
      </c>
      <c r="F15" s="12"/>
      <c r="G15" s="12">
        <v>22426</v>
      </c>
      <c r="H15" s="12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2">
        <v>47403</v>
      </c>
      <c r="F16" s="12"/>
      <c r="G16" s="12">
        <v>23701</v>
      </c>
      <c r="H16" s="12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2">
        <v>79000</v>
      </c>
      <c r="F17" s="12"/>
      <c r="G17" s="12">
        <v>44713</v>
      </c>
      <c r="H17" s="12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2">
        <v>18250</v>
      </c>
      <c r="F18" s="12"/>
      <c r="G18" s="12">
        <v>63744</v>
      </c>
      <c r="H18" s="12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2">
        <v>103927</v>
      </c>
      <c r="F19" s="12"/>
      <c r="G19" s="12">
        <v>64268</v>
      </c>
      <c r="H19" s="12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2">
        <v>32932</v>
      </c>
      <c r="F20" s="12"/>
      <c r="G20" s="12">
        <v>19790</v>
      </c>
      <c r="H20" s="12"/>
    </row>
    <row r="21" spans="1:8" ht="15.75" customHeight="1">
      <c r="A21" s="1">
        <v>13</v>
      </c>
      <c r="B21" s="26" t="s">
        <v>19</v>
      </c>
      <c r="C21" s="26"/>
      <c r="D21" s="1" t="s">
        <v>21</v>
      </c>
      <c r="E21" s="12">
        <v>86191</v>
      </c>
      <c r="F21" s="12"/>
      <c r="G21" s="12">
        <v>73118</v>
      </c>
      <c r="H21" s="12"/>
    </row>
    <row r="22" spans="1:8" ht="15.75" customHeight="1">
      <c r="A22" s="1">
        <v>14</v>
      </c>
      <c r="B22" s="26" t="s">
        <v>20</v>
      </c>
      <c r="C22" s="26"/>
      <c r="D22" s="1" t="s">
        <v>21</v>
      </c>
      <c r="E22" s="12">
        <v>125148</v>
      </c>
      <c r="F22" s="12"/>
      <c r="G22" s="12">
        <v>105113</v>
      </c>
      <c r="H22" s="12"/>
    </row>
    <row r="23" spans="1:8" ht="13.5" customHeight="1">
      <c r="A23" s="28" t="s">
        <v>22</v>
      </c>
      <c r="B23" s="28"/>
      <c r="C23" s="28"/>
      <c r="D23" s="4" t="s">
        <v>21</v>
      </c>
      <c r="E23" s="29">
        <f>SUM(E9:F22)</f>
        <v>1210334</v>
      </c>
      <c r="F23" s="30"/>
      <c r="G23" s="29">
        <f>SUM(G9:H22)</f>
        <v>971932</v>
      </c>
      <c r="H23" s="30"/>
    </row>
    <row r="24" spans="2:3" ht="12.75">
      <c r="B24" s="27"/>
      <c r="C24" s="27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I30" sqref="I30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28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15" t="s">
        <v>1</v>
      </c>
      <c r="C7" s="15"/>
      <c r="D7" s="16" t="s">
        <v>4</v>
      </c>
      <c r="E7" s="15" t="s">
        <v>27</v>
      </c>
      <c r="F7" s="15"/>
      <c r="G7" s="15"/>
      <c r="H7" s="15"/>
    </row>
    <row r="8" spans="1:8" ht="28.5" customHeight="1">
      <c r="A8" s="22"/>
      <c r="B8" s="15"/>
      <c r="C8" s="15"/>
      <c r="D8" s="17"/>
      <c r="E8" s="15" t="s">
        <v>3</v>
      </c>
      <c r="F8" s="15"/>
      <c r="G8" s="15" t="s">
        <v>2</v>
      </c>
      <c r="H8" s="15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2">
        <v>82437</v>
      </c>
      <c r="F9" s="12"/>
      <c r="G9" s="12">
        <v>46053</v>
      </c>
      <c r="H9" s="12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2">
        <v>58677</v>
      </c>
      <c r="F10" s="12"/>
      <c r="G10" s="12">
        <v>32462</v>
      </c>
      <c r="H10" s="12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2">
        <v>218724</v>
      </c>
      <c r="F11" s="12"/>
      <c r="G11" s="12">
        <v>265047</v>
      </c>
      <c r="H11" s="12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2">
        <v>99607</v>
      </c>
      <c r="F12" s="12"/>
      <c r="G12" s="12">
        <v>39847</v>
      </c>
      <c r="H12" s="12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2">
        <v>42893</v>
      </c>
      <c r="F13" s="12"/>
      <c r="G13" s="12">
        <v>55535</v>
      </c>
      <c r="H13" s="12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2">
        <v>98797</v>
      </c>
      <c r="F14" s="12"/>
      <c r="G14" s="12">
        <v>47333</v>
      </c>
      <c r="H14" s="12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2">
        <v>37555</v>
      </c>
      <c r="F15" s="12"/>
      <c r="G15" s="12">
        <v>17673</v>
      </c>
      <c r="H15" s="12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2">
        <v>36398</v>
      </c>
      <c r="F16" s="12"/>
      <c r="G16" s="12">
        <v>26126</v>
      </c>
      <c r="H16" s="12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2">
        <v>59200</v>
      </c>
      <c r="F17" s="12"/>
      <c r="G17" s="12">
        <v>40791</v>
      </c>
      <c r="H17" s="12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2">
        <v>16520</v>
      </c>
      <c r="F18" s="12"/>
      <c r="G18" s="12">
        <v>63850</v>
      </c>
      <c r="H18" s="12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2">
        <v>103983</v>
      </c>
      <c r="F19" s="12"/>
      <c r="G19" s="12">
        <v>65804</v>
      </c>
      <c r="H19" s="12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2">
        <v>31402</v>
      </c>
      <c r="F20" s="12"/>
      <c r="G20" s="12">
        <v>22487</v>
      </c>
      <c r="H20" s="12"/>
    </row>
    <row r="21" spans="1:8" ht="15.75" customHeight="1">
      <c r="A21" s="1">
        <v>13</v>
      </c>
      <c r="B21" s="26" t="s">
        <v>19</v>
      </c>
      <c r="C21" s="26"/>
      <c r="D21" s="1" t="s">
        <v>21</v>
      </c>
      <c r="E21" s="12">
        <v>115431</v>
      </c>
      <c r="F21" s="12"/>
      <c r="G21" s="12">
        <v>60431</v>
      </c>
      <c r="H21" s="12"/>
    </row>
    <row r="22" spans="1:8" ht="15.75" customHeight="1">
      <c r="A22" s="1">
        <v>14</v>
      </c>
      <c r="B22" s="26" t="s">
        <v>20</v>
      </c>
      <c r="C22" s="26"/>
      <c r="D22" s="1" t="s">
        <v>21</v>
      </c>
      <c r="E22" s="12">
        <v>102561</v>
      </c>
      <c r="F22" s="12"/>
      <c r="G22" s="12">
        <v>105353</v>
      </c>
      <c r="H22" s="12"/>
    </row>
    <row r="23" spans="1:8" ht="13.5" customHeight="1">
      <c r="A23" s="28" t="s">
        <v>22</v>
      </c>
      <c r="B23" s="28"/>
      <c r="C23" s="28"/>
      <c r="D23" s="4" t="s">
        <v>21</v>
      </c>
      <c r="E23" s="29">
        <f>SUM(E9:F22)</f>
        <v>1104185</v>
      </c>
      <c r="F23" s="30"/>
      <c r="G23" s="29">
        <f>SUM(G9:H22)</f>
        <v>888792</v>
      </c>
      <c r="H23" s="30"/>
    </row>
    <row r="24" spans="2:3" ht="12.75">
      <c r="B24" s="27"/>
      <c r="C24" s="27"/>
    </row>
    <row r="25" spans="5:7" ht="12.75">
      <c r="E25" s="11">
        <f>'[1]12 для отч.'!$S$42</f>
        <v>1104185</v>
      </c>
      <c r="G25" s="11">
        <f>'[1]12 для отч.'!$S$54+'[1]12 для отч.'!$S$55+'[1]12 для отч.'!$S$56+'[1]12 для отч.'!$S$57+'[1]12 для отч.'!$S$58+'[1]12 для отч.'!$S$59+'[1]12 для отч.'!$S$60+'[1]12 для отч.'!$S$61+'[1]12 для отч.'!$S$62</f>
        <v>643533</v>
      </c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8">
      <selection activeCell="G23" sqref="G23:H23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5" max="6" width="9.1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29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15" t="s">
        <v>1</v>
      </c>
      <c r="C7" s="15"/>
      <c r="D7" s="16" t="s">
        <v>4</v>
      </c>
      <c r="E7" s="31" t="s">
        <v>30</v>
      </c>
      <c r="F7" s="33"/>
      <c r="G7" s="33"/>
      <c r="H7" s="32"/>
    </row>
    <row r="8" spans="1:8" ht="28.5" customHeight="1">
      <c r="A8" s="22"/>
      <c r="B8" s="15"/>
      <c r="C8" s="15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56867</v>
      </c>
      <c r="F9" s="19"/>
      <c r="G9" s="18">
        <v>32267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45789</v>
      </c>
      <c r="F10" s="19"/>
      <c r="G10" s="18">
        <v>17522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162285</v>
      </c>
      <c r="F11" s="19"/>
      <c r="G11" s="18">
        <v>209651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74068</v>
      </c>
      <c r="F12" s="19"/>
      <c r="G12" s="18">
        <v>33412</v>
      </c>
      <c r="H12" s="19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8">
        <v>32826</v>
      </c>
      <c r="F13" s="19"/>
      <c r="G13" s="18">
        <v>41884</v>
      </c>
      <c r="H13" s="19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8">
        <v>91227</v>
      </c>
      <c r="F14" s="19"/>
      <c r="G14" s="18">
        <v>36140</v>
      </c>
      <c r="H14" s="19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8">
        <v>31647</v>
      </c>
      <c r="F15" s="19"/>
      <c r="G15" s="18">
        <v>10209</v>
      </c>
      <c r="H15" s="19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8">
        <v>27433</v>
      </c>
      <c r="F16" s="19"/>
      <c r="G16" s="18">
        <v>16224</v>
      </c>
      <c r="H16" s="19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8">
        <v>65000</v>
      </c>
      <c r="F17" s="19"/>
      <c r="G17" s="18">
        <v>37227</v>
      </c>
      <c r="H17" s="19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8">
        <v>23600</v>
      </c>
      <c r="F18" s="19"/>
      <c r="G18" s="18">
        <v>30352</v>
      </c>
      <c r="H18" s="19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8">
        <v>79544</v>
      </c>
      <c r="F19" s="19"/>
      <c r="G19" s="18">
        <v>48085</v>
      </c>
      <c r="H19" s="19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8">
        <v>27155</v>
      </c>
      <c r="F20" s="19"/>
      <c r="G20" s="18">
        <v>16497</v>
      </c>
      <c r="H20" s="19"/>
    </row>
    <row r="21" spans="1:8" ht="15.75" customHeight="1">
      <c r="A21" s="1">
        <v>13</v>
      </c>
      <c r="B21" s="26" t="s">
        <v>19</v>
      </c>
      <c r="C21" s="26"/>
      <c r="D21" s="1" t="s">
        <v>21</v>
      </c>
      <c r="E21" s="18">
        <v>94440</v>
      </c>
      <c r="F21" s="19"/>
      <c r="G21" s="18">
        <v>55734</v>
      </c>
      <c r="H21" s="19"/>
    </row>
    <row r="22" spans="1:8" ht="15.75" customHeight="1">
      <c r="A22" s="1">
        <v>14</v>
      </c>
      <c r="B22" s="26" t="s">
        <v>20</v>
      </c>
      <c r="C22" s="26"/>
      <c r="D22" s="1" t="s">
        <v>21</v>
      </c>
      <c r="E22" s="18">
        <v>83917</v>
      </c>
      <c r="F22" s="19"/>
      <c r="G22" s="18">
        <v>88313</v>
      </c>
      <c r="H22" s="19"/>
    </row>
    <row r="23" spans="1:8" ht="13.5" customHeight="1">
      <c r="A23" s="28" t="s">
        <v>22</v>
      </c>
      <c r="B23" s="28"/>
      <c r="C23" s="28"/>
      <c r="D23" s="4" t="s">
        <v>21</v>
      </c>
      <c r="E23" s="29">
        <f>SUM(E9:F22)</f>
        <v>895798</v>
      </c>
      <c r="F23" s="35"/>
      <c r="G23" s="29">
        <f>SUM(G9:H22)</f>
        <v>673517</v>
      </c>
      <c r="H23" s="34"/>
    </row>
    <row r="24" spans="2:3" ht="12.75">
      <c r="B24" s="27"/>
      <c r="C24" s="27"/>
    </row>
    <row r="25" spans="5:7" ht="12.75">
      <c r="E25" s="11">
        <f>'[1]12 для отч.'!$S$74</f>
        <v>201988</v>
      </c>
      <c r="G25" s="11">
        <f>'[1]12 для отч.'!$S$86+'[1]12 для отч.'!$S$87+'[1]12 для отч.'!$S$88+'[1]12 для отч.'!$S$89+'[1]12 для отч.'!$S$90+'[1]12 для отч.'!$S$91+'[1]12 для отч.'!$S$92+'[1]12 для отч.'!$S$94</f>
        <v>370239</v>
      </c>
    </row>
  </sheetData>
  <sheetProtection/>
  <mergeCells count="55">
    <mergeCell ref="E16:F16"/>
    <mergeCell ref="E15:F15"/>
    <mergeCell ref="E14:F14"/>
    <mergeCell ref="E13:F13"/>
    <mergeCell ref="E12:F12"/>
    <mergeCell ref="E11:F11"/>
    <mergeCell ref="G11:H11"/>
    <mergeCell ref="G10:H10"/>
    <mergeCell ref="G9:H9"/>
    <mergeCell ref="E23:F23"/>
    <mergeCell ref="E22:F22"/>
    <mergeCell ref="E21:F21"/>
    <mergeCell ref="E20:F20"/>
    <mergeCell ref="E19:F19"/>
    <mergeCell ref="E18:F18"/>
    <mergeCell ref="E17:F17"/>
    <mergeCell ref="G17:H17"/>
    <mergeCell ref="G16:H16"/>
    <mergeCell ref="G15:H15"/>
    <mergeCell ref="G14:H14"/>
    <mergeCell ref="G13:H13"/>
    <mergeCell ref="G12:H12"/>
    <mergeCell ref="G23:H23"/>
    <mergeCell ref="G22:H22"/>
    <mergeCell ref="G21:H21"/>
    <mergeCell ref="G20:H20"/>
    <mergeCell ref="G19:H19"/>
    <mergeCell ref="G18:H18"/>
    <mergeCell ref="B24:C24"/>
    <mergeCell ref="B22:C22"/>
    <mergeCell ref="A23:C23"/>
    <mergeCell ref="B20:C20"/>
    <mergeCell ref="B21:C21"/>
    <mergeCell ref="B18:C18"/>
    <mergeCell ref="B19:C19"/>
    <mergeCell ref="E8:F8"/>
    <mergeCell ref="B16:C16"/>
    <mergeCell ref="B17:C17"/>
    <mergeCell ref="B14:C14"/>
    <mergeCell ref="B15:C15"/>
    <mergeCell ref="B13:C13"/>
    <mergeCell ref="B11:C11"/>
    <mergeCell ref="B12:C12"/>
    <mergeCell ref="E10:F10"/>
    <mergeCell ref="E9:F9"/>
    <mergeCell ref="G8:H8"/>
    <mergeCell ref="B9:C9"/>
    <mergeCell ref="B10:C10"/>
    <mergeCell ref="D1:H1"/>
    <mergeCell ref="E2:H2"/>
    <mergeCell ref="A4:H5"/>
    <mergeCell ref="A7:A8"/>
    <mergeCell ref="B7:C8"/>
    <mergeCell ref="D7:D8"/>
    <mergeCell ref="E7:H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7">
      <selection activeCell="J19" sqref="J19:J20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31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48</v>
      </c>
      <c r="F7" s="32"/>
      <c r="G7" s="15"/>
      <c r="H7" s="15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63609</v>
      </c>
      <c r="F9" s="19"/>
      <c r="G9" s="18">
        <v>29640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40200</v>
      </c>
      <c r="F10" s="19"/>
      <c r="G10" s="18">
        <v>19622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168332</v>
      </c>
      <c r="F11" s="19"/>
      <c r="G11" s="18">
        <v>211622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79316</v>
      </c>
      <c r="F12" s="19"/>
      <c r="G12" s="18">
        <v>25305</v>
      </c>
      <c r="H12" s="19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8">
        <v>31996</v>
      </c>
      <c r="F13" s="19"/>
      <c r="G13" s="18">
        <v>38902</v>
      </c>
      <c r="H13" s="19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8">
        <v>83220</v>
      </c>
      <c r="F14" s="19"/>
      <c r="G14" s="18">
        <v>34194</v>
      </c>
      <c r="H14" s="19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8">
        <v>29096</v>
      </c>
      <c r="F15" s="19"/>
      <c r="G15" s="18">
        <v>10948</v>
      </c>
      <c r="H15" s="19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8">
        <v>30706</v>
      </c>
      <c r="F16" s="19"/>
      <c r="G16" s="18">
        <v>15888</v>
      </c>
      <c r="H16" s="19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8">
        <v>53700</v>
      </c>
      <c r="F17" s="19"/>
      <c r="G17" s="18">
        <v>39889</v>
      </c>
      <c r="H17" s="19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8">
        <v>25633</v>
      </c>
      <c r="F18" s="19"/>
      <c r="G18" s="18">
        <v>34287</v>
      </c>
      <c r="H18" s="19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8">
        <v>87476</v>
      </c>
      <c r="F19" s="19"/>
      <c r="G19" s="18">
        <v>45949</v>
      </c>
      <c r="H19" s="19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8">
        <v>23249</v>
      </c>
      <c r="F20" s="19"/>
      <c r="G20" s="18">
        <v>11345</v>
      </c>
      <c r="H20" s="19"/>
    </row>
    <row r="21" spans="1:8" ht="15.75" customHeight="1">
      <c r="A21" s="1">
        <v>13</v>
      </c>
      <c r="B21" s="13" t="s">
        <v>19</v>
      </c>
      <c r="C21" s="14"/>
      <c r="D21" s="1" t="s">
        <v>21</v>
      </c>
      <c r="E21" s="18">
        <v>73380</v>
      </c>
      <c r="F21" s="19"/>
      <c r="G21" s="18">
        <v>52478</v>
      </c>
      <c r="H21" s="19"/>
    </row>
    <row r="22" spans="1:8" ht="15.75" customHeight="1">
      <c r="A22" s="1">
        <v>14</v>
      </c>
      <c r="B22" s="13" t="s">
        <v>20</v>
      </c>
      <c r="C22" s="14"/>
      <c r="D22" s="1" t="s">
        <v>21</v>
      </c>
      <c r="E22" s="18">
        <v>88271</v>
      </c>
      <c r="F22" s="19"/>
      <c r="G22" s="18">
        <v>66550</v>
      </c>
      <c r="H22" s="19"/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878184</v>
      </c>
      <c r="F23" s="34"/>
      <c r="G23" s="29">
        <f>SUM(G9:H22)</f>
        <v>636619</v>
      </c>
      <c r="H23" s="34"/>
    </row>
    <row r="24" spans="2:7" ht="12.75">
      <c r="B24" s="36"/>
      <c r="C24" s="36"/>
      <c r="E24" s="11">
        <f>'[1]12 для отч.'!$S$105</f>
        <v>66050</v>
      </c>
      <c r="G24" s="11">
        <f>'[1]12 для отч.'!$S$117+'[1]12 для отч.'!$S$118+'[1]12 для отч.'!$S$119+'[1]12 для отч.'!$S$120+'[1]12 для отч.'!$S$121+'[1]12 для отч.'!$S$122+'[1]12 для отч.'!$S$123+'[1]12 для отч.'!$S$125</f>
        <v>322950</v>
      </c>
    </row>
  </sheetData>
  <sheetProtection/>
  <mergeCells count="55">
    <mergeCell ref="G11:H11"/>
    <mergeCell ref="G10:H10"/>
    <mergeCell ref="G9:H9"/>
    <mergeCell ref="G17:H17"/>
    <mergeCell ref="G16:H16"/>
    <mergeCell ref="G15:H15"/>
    <mergeCell ref="G14:H14"/>
    <mergeCell ref="G13:H13"/>
    <mergeCell ref="G12:H12"/>
    <mergeCell ref="G23:H23"/>
    <mergeCell ref="G22:H22"/>
    <mergeCell ref="G21:H21"/>
    <mergeCell ref="G20:H20"/>
    <mergeCell ref="G19:H19"/>
    <mergeCell ref="G18:H18"/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4:C24"/>
    <mergeCell ref="B22:C22"/>
    <mergeCell ref="E22:F22"/>
    <mergeCell ref="A23:C23"/>
    <mergeCell ref="E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6">
      <selection activeCell="G26" sqref="G26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32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33</v>
      </c>
      <c r="F7" s="33"/>
      <c r="G7" s="33"/>
      <c r="H7" s="32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53283</v>
      </c>
      <c r="F9" s="19"/>
      <c r="G9" s="18">
        <v>28200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36567</v>
      </c>
      <c r="F10" s="19"/>
      <c r="G10" s="18">
        <v>18152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152620</v>
      </c>
      <c r="F11" s="19"/>
      <c r="G11" s="18">
        <v>149386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71016</v>
      </c>
      <c r="F12" s="19"/>
      <c r="G12" s="18">
        <v>16045</v>
      </c>
      <c r="H12" s="19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8">
        <v>26681</v>
      </c>
      <c r="F13" s="19"/>
      <c r="G13" s="18">
        <v>31095</v>
      </c>
      <c r="H13" s="19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8">
        <v>77645</v>
      </c>
      <c r="F14" s="19"/>
      <c r="G14" s="18">
        <v>24343</v>
      </c>
      <c r="H14" s="19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8">
        <v>27072</v>
      </c>
      <c r="F15" s="19"/>
      <c r="G15" s="18">
        <v>6260</v>
      </c>
      <c r="H15" s="19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8">
        <v>24267</v>
      </c>
      <c r="F16" s="19"/>
      <c r="G16" s="18">
        <v>12271</v>
      </c>
      <c r="H16" s="19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8">
        <v>50000</v>
      </c>
      <c r="F17" s="19"/>
      <c r="G17" s="18">
        <v>23612</v>
      </c>
      <c r="H17" s="19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8">
        <v>32510</v>
      </c>
      <c r="F18" s="19"/>
      <c r="G18" s="18">
        <v>23510</v>
      </c>
      <c r="H18" s="19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8">
        <v>75792</v>
      </c>
      <c r="F19" s="19"/>
      <c r="G19" s="18">
        <v>33025</v>
      </c>
      <c r="H19" s="19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8">
        <v>23896</v>
      </c>
      <c r="F20" s="19"/>
      <c r="G20" s="18">
        <v>9379</v>
      </c>
      <c r="H20" s="19"/>
    </row>
    <row r="21" spans="1:8" ht="15.75" customHeight="1">
      <c r="A21" s="1">
        <v>13</v>
      </c>
      <c r="B21" s="13" t="s">
        <v>19</v>
      </c>
      <c r="C21" s="14"/>
      <c r="D21" s="1" t="s">
        <v>21</v>
      </c>
      <c r="E21" s="18">
        <v>72727</v>
      </c>
      <c r="F21" s="19"/>
      <c r="G21" s="18">
        <v>33620</v>
      </c>
      <c r="H21" s="19"/>
    </row>
    <row r="22" spans="1:8" ht="15.75" customHeight="1">
      <c r="A22" s="1">
        <v>14</v>
      </c>
      <c r="B22" s="13" t="s">
        <v>20</v>
      </c>
      <c r="C22" s="14"/>
      <c r="D22" s="1" t="s">
        <v>21</v>
      </c>
      <c r="E22" s="18">
        <v>67329</v>
      </c>
      <c r="F22" s="19"/>
      <c r="G22" s="18">
        <v>59828</v>
      </c>
      <c r="H22" s="19"/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791405</v>
      </c>
      <c r="F23" s="34"/>
      <c r="G23" s="29">
        <f>SUM(G9:H22)</f>
        <v>468726</v>
      </c>
      <c r="H23" s="34"/>
    </row>
    <row r="24" spans="2:7" ht="12.75">
      <c r="B24" s="36"/>
      <c r="C24" s="36"/>
      <c r="E24" s="11">
        <f>'[1]12 для отч.'!$S$136</f>
        <v>22026</v>
      </c>
      <c r="G24" s="11">
        <f>'[1]12 для отч.'!$S$148+'[1]12 для отч.'!$S$149+'[1]12 для отч.'!$S$150+'[1]12 для отч.'!$S$151+'[1]12 для отч.'!$S$152+'[1]12 для отч.'!$S$153+'[1]12 для отч.'!$S$154+'[1]12 для отч.'!$S$156</f>
        <v>229440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6">
      <selection activeCell="K21" sqref="K21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34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35</v>
      </c>
      <c r="F7" s="33"/>
      <c r="G7" s="33"/>
      <c r="H7" s="32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8" ht="15.75" customHeight="1">
      <c r="A9" s="1">
        <v>1</v>
      </c>
      <c r="B9" s="13" t="s">
        <v>7</v>
      </c>
      <c r="C9" s="14"/>
      <c r="D9" s="1" t="s">
        <v>21</v>
      </c>
      <c r="E9" s="18">
        <v>48081</v>
      </c>
      <c r="F9" s="19"/>
      <c r="G9" s="18">
        <v>26573</v>
      </c>
      <c r="H9" s="19"/>
    </row>
    <row r="10" spans="1:8" ht="15.75" customHeight="1">
      <c r="A10" s="1">
        <v>2</v>
      </c>
      <c r="B10" s="13" t="s">
        <v>8</v>
      </c>
      <c r="C10" s="14"/>
      <c r="D10" s="1" t="s">
        <v>21</v>
      </c>
      <c r="E10" s="18">
        <v>28798</v>
      </c>
      <c r="F10" s="19"/>
      <c r="G10" s="18">
        <v>17408</v>
      </c>
      <c r="H10" s="19"/>
    </row>
    <row r="11" spans="1:8" ht="15.75" customHeight="1">
      <c r="A11" s="1">
        <v>3</v>
      </c>
      <c r="B11" s="13" t="s">
        <v>9</v>
      </c>
      <c r="C11" s="14"/>
      <c r="D11" s="1" t="s">
        <v>21</v>
      </c>
      <c r="E11" s="18">
        <v>138485</v>
      </c>
      <c r="F11" s="19"/>
      <c r="G11" s="18">
        <v>142803</v>
      </c>
      <c r="H11" s="19"/>
    </row>
    <row r="12" spans="1:8" ht="15.75" customHeight="1">
      <c r="A12" s="1">
        <v>4</v>
      </c>
      <c r="B12" s="13" t="s">
        <v>10</v>
      </c>
      <c r="C12" s="14"/>
      <c r="D12" s="1" t="s">
        <v>21</v>
      </c>
      <c r="E12" s="18">
        <v>58608</v>
      </c>
      <c r="F12" s="19"/>
      <c r="G12" s="18">
        <v>13923</v>
      </c>
      <c r="H12" s="19"/>
    </row>
    <row r="13" spans="1:8" ht="15.75" customHeight="1">
      <c r="A13" s="1">
        <v>5</v>
      </c>
      <c r="B13" s="13" t="s">
        <v>11</v>
      </c>
      <c r="C13" s="14"/>
      <c r="D13" s="1" t="s">
        <v>21</v>
      </c>
      <c r="E13" s="18">
        <v>25212</v>
      </c>
      <c r="F13" s="19"/>
      <c r="G13" s="18">
        <v>21529</v>
      </c>
      <c r="H13" s="19"/>
    </row>
    <row r="14" spans="1:8" ht="15.75" customHeight="1">
      <c r="A14" s="1">
        <v>6</v>
      </c>
      <c r="B14" s="13" t="s">
        <v>12</v>
      </c>
      <c r="C14" s="14"/>
      <c r="D14" s="1" t="s">
        <v>21</v>
      </c>
      <c r="E14" s="18">
        <v>62403</v>
      </c>
      <c r="F14" s="19"/>
      <c r="G14" s="18">
        <v>20812</v>
      </c>
      <c r="H14" s="19"/>
    </row>
    <row r="15" spans="1:8" ht="15.75" customHeight="1">
      <c r="A15" s="1">
        <v>7</v>
      </c>
      <c r="B15" s="13" t="s">
        <v>13</v>
      </c>
      <c r="C15" s="14"/>
      <c r="D15" s="1" t="s">
        <v>21</v>
      </c>
      <c r="E15" s="18">
        <v>24758</v>
      </c>
      <c r="F15" s="19"/>
      <c r="G15" s="18">
        <v>4468</v>
      </c>
      <c r="H15" s="19"/>
    </row>
    <row r="16" spans="1:8" ht="15.75" customHeight="1">
      <c r="A16" s="1">
        <v>8</v>
      </c>
      <c r="B16" s="13" t="s">
        <v>14</v>
      </c>
      <c r="C16" s="14"/>
      <c r="D16" s="1" t="s">
        <v>21</v>
      </c>
      <c r="E16" s="18">
        <v>22197</v>
      </c>
      <c r="F16" s="19"/>
      <c r="G16" s="18">
        <v>10135</v>
      </c>
      <c r="H16" s="19"/>
    </row>
    <row r="17" spans="1:8" ht="15.75" customHeight="1">
      <c r="A17" s="1">
        <v>9</v>
      </c>
      <c r="B17" s="13" t="s">
        <v>15</v>
      </c>
      <c r="C17" s="14"/>
      <c r="D17" s="1" t="s">
        <v>21</v>
      </c>
      <c r="E17" s="18">
        <v>51000</v>
      </c>
      <c r="F17" s="19"/>
      <c r="G17" s="18">
        <v>21960</v>
      </c>
      <c r="H17" s="19"/>
    </row>
    <row r="18" spans="1:8" ht="15.75" customHeight="1">
      <c r="A18" s="1">
        <v>10</v>
      </c>
      <c r="B18" s="13" t="s">
        <v>16</v>
      </c>
      <c r="C18" s="14"/>
      <c r="D18" s="1" t="s">
        <v>21</v>
      </c>
      <c r="E18" s="18">
        <v>38704</v>
      </c>
      <c r="F18" s="19"/>
      <c r="G18" s="18">
        <v>21749</v>
      </c>
      <c r="H18" s="19"/>
    </row>
    <row r="19" spans="1:8" ht="15.75" customHeight="1">
      <c r="A19" s="1">
        <v>11</v>
      </c>
      <c r="B19" s="13" t="s">
        <v>17</v>
      </c>
      <c r="C19" s="14"/>
      <c r="D19" s="1" t="s">
        <v>21</v>
      </c>
      <c r="E19" s="18">
        <v>72715</v>
      </c>
      <c r="F19" s="19"/>
      <c r="G19" s="18">
        <v>26480</v>
      </c>
      <c r="H19" s="19"/>
    </row>
    <row r="20" spans="1:8" ht="15.75" customHeight="1">
      <c r="A20" s="1">
        <v>12</v>
      </c>
      <c r="B20" s="13" t="s">
        <v>18</v>
      </c>
      <c r="C20" s="14"/>
      <c r="D20" s="1" t="s">
        <v>21</v>
      </c>
      <c r="E20" s="18">
        <v>20477</v>
      </c>
      <c r="F20" s="19"/>
      <c r="G20" s="18">
        <v>7049</v>
      </c>
      <c r="H20" s="19"/>
    </row>
    <row r="21" spans="1:8" ht="15.75" customHeight="1">
      <c r="A21" s="1">
        <v>13</v>
      </c>
      <c r="B21" s="13" t="s">
        <v>19</v>
      </c>
      <c r="C21" s="14"/>
      <c r="D21" s="1" t="s">
        <v>21</v>
      </c>
      <c r="E21" s="18">
        <v>97352</v>
      </c>
      <c r="F21" s="19"/>
      <c r="G21" s="18">
        <v>24501</v>
      </c>
      <c r="H21" s="19"/>
    </row>
    <row r="22" spans="1:8" ht="15.75" customHeight="1">
      <c r="A22" s="1">
        <v>14</v>
      </c>
      <c r="B22" s="13" t="s">
        <v>20</v>
      </c>
      <c r="C22" s="14"/>
      <c r="D22" s="1" t="s">
        <v>21</v>
      </c>
      <c r="E22" s="18">
        <v>76286</v>
      </c>
      <c r="F22" s="19"/>
      <c r="G22" s="18">
        <v>47083</v>
      </c>
      <c r="H22" s="19"/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765076</v>
      </c>
      <c r="F23" s="34"/>
      <c r="G23" s="29">
        <f>SUM(G9:H22)</f>
        <v>406473</v>
      </c>
      <c r="H23" s="34"/>
    </row>
    <row r="24" spans="2:7" ht="12.75">
      <c r="B24" s="36"/>
      <c r="C24" s="36"/>
      <c r="E24" s="11">
        <f>'[1]12 для отч.'!$S$167</f>
        <v>135238</v>
      </c>
      <c r="G24" s="11">
        <f>'[1]12 для отч.'!$S$179+'[1]12 для отч.'!$S$180+'[1]12 для отч.'!$S$181+'[1]12 для отч.'!$S$182+'[1]12 для отч.'!$S$183+'[1]12 для отч.'!$S$184+'[1]12 для отч.'!$S$185+'[1]12 для отч.'!$S$186+'[1]12 для отч.'!$S$187</f>
        <v>298875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5">
      <selection activeCell="G9" sqref="G9:H9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36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37</v>
      </c>
      <c r="F7" s="33"/>
      <c r="G7" s="33"/>
      <c r="H7" s="32"/>
    </row>
    <row r="8" spans="1:8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</row>
    <row r="9" spans="1:10" ht="15.75" customHeight="1">
      <c r="A9" s="1">
        <v>1</v>
      </c>
      <c r="B9" s="13" t="s">
        <v>7</v>
      </c>
      <c r="C9" s="14"/>
      <c r="D9" s="1" t="s">
        <v>21</v>
      </c>
      <c r="E9" s="18">
        <v>42953</v>
      </c>
      <c r="F9" s="19"/>
      <c r="G9" s="18">
        <v>26590</v>
      </c>
      <c r="H9" s="19"/>
      <c r="I9" s="11">
        <f>'[1]Индига'!$K$32</f>
        <v>21286</v>
      </c>
      <c r="J9" s="5">
        <f>G9-I9</f>
        <v>5304</v>
      </c>
    </row>
    <row r="10" spans="1:10" ht="15.75" customHeight="1">
      <c r="A10" s="1">
        <v>2</v>
      </c>
      <c r="B10" s="13" t="s">
        <v>8</v>
      </c>
      <c r="C10" s="14"/>
      <c r="D10" s="1" t="s">
        <v>21</v>
      </c>
      <c r="E10" s="18">
        <v>35789</v>
      </c>
      <c r="F10" s="19"/>
      <c r="G10" s="18">
        <v>12966</v>
      </c>
      <c r="H10" s="19"/>
      <c r="I10" s="11">
        <f>'[1]Колгуев'!$K$32</f>
        <v>12966</v>
      </c>
      <c r="J10" s="5">
        <f aca="true" t="shared" si="0" ref="J10:J22">G10-I10</f>
        <v>0</v>
      </c>
    </row>
    <row r="11" spans="1:10" ht="15.75" customHeight="1">
      <c r="A11" s="1">
        <v>3</v>
      </c>
      <c r="B11" s="13" t="s">
        <v>9</v>
      </c>
      <c r="C11" s="14"/>
      <c r="D11" s="1" t="s">
        <v>21</v>
      </c>
      <c r="E11" s="18">
        <v>129529</v>
      </c>
      <c r="F11" s="19"/>
      <c r="G11" s="18">
        <v>128737</v>
      </c>
      <c r="H11" s="19"/>
      <c r="I11">
        <f>'[1]Виска СВОД'!$K$32</f>
        <v>128737</v>
      </c>
      <c r="J11" s="5">
        <f t="shared" si="0"/>
        <v>0</v>
      </c>
    </row>
    <row r="12" spans="1:10" ht="15.75" customHeight="1">
      <c r="A12" s="1">
        <v>4</v>
      </c>
      <c r="B12" s="13" t="s">
        <v>10</v>
      </c>
      <c r="C12" s="14"/>
      <c r="D12" s="1" t="s">
        <v>21</v>
      </c>
      <c r="E12" s="18">
        <v>44956</v>
      </c>
      <c r="F12" s="19"/>
      <c r="G12" s="18">
        <v>7989</v>
      </c>
      <c r="H12" s="19"/>
      <c r="I12">
        <f>'[1]Каратайка'!$K$32</f>
        <v>7989</v>
      </c>
      <c r="J12" s="5">
        <f t="shared" si="0"/>
        <v>0</v>
      </c>
    </row>
    <row r="13" spans="1:10" ht="15.75" customHeight="1">
      <c r="A13" s="1">
        <v>6</v>
      </c>
      <c r="B13" s="13" t="s">
        <v>11</v>
      </c>
      <c r="C13" s="14"/>
      <c r="D13" s="1" t="s">
        <v>21</v>
      </c>
      <c r="E13" s="18">
        <v>25571</v>
      </c>
      <c r="F13" s="19"/>
      <c r="G13" s="18">
        <v>18508</v>
      </c>
      <c r="H13" s="19"/>
      <c r="I13">
        <f>'[1]Оксино'!$K$32</f>
        <v>18508</v>
      </c>
      <c r="J13" s="5">
        <f t="shared" si="0"/>
        <v>0</v>
      </c>
    </row>
    <row r="14" spans="1:10" ht="15.75" customHeight="1">
      <c r="A14" s="1">
        <v>7</v>
      </c>
      <c r="B14" s="13" t="s">
        <v>12</v>
      </c>
      <c r="C14" s="14"/>
      <c r="D14" s="1" t="s">
        <v>21</v>
      </c>
      <c r="E14" s="18">
        <v>55010</v>
      </c>
      <c r="F14" s="19"/>
      <c r="G14" s="18">
        <v>16939</v>
      </c>
      <c r="H14" s="19"/>
      <c r="I14">
        <f>'[1]Н-Нос'!$K$32</f>
        <v>16939</v>
      </c>
      <c r="J14" s="5">
        <f t="shared" si="0"/>
        <v>0</v>
      </c>
    </row>
    <row r="15" spans="1:10" ht="15.75" customHeight="1">
      <c r="A15" s="1">
        <v>8</v>
      </c>
      <c r="B15" s="13" t="s">
        <v>13</v>
      </c>
      <c r="C15" s="14"/>
      <c r="D15" s="1" t="s">
        <v>21</v>
      </c>
      <c r="E15" s="18">
        <v>26535</v>
      </c>
      <c r="F15" s="19"/>
      <c r="G15" s="18">
        <v>2770</v>
      </c>
      <c r="H15" s="19"/>
      <c r="I15">
        <f>'[1]Мак,Устье'!$K$32</f>
        <v>2770</v>
      </c>
      <c r="J15" s="5">
        <f t="shared" si="0"/>
        <v>0</v>
      </c>
    </row>
    <row r="16" spans="1:10" ht="15.75" customHeight="1">
      <c r="A16" s="1">
        <v>9</v>
      </c>
      <c r="B16" s="13" t="s">
        <v>14</v>
      </c>
      <c r="C16" s="14"/>
      <c r="D16" s="1" t="s">
        <v>21</v>
      </c>
      <c r="E16" s="18">
        <v>25871</v>
      </c>
      <c r="F16" s="19"/>
      <c r="G16" s="18">
        <v>11490</v>
      </c>
      <c r="H16" s="19"/>
      <c r="I16">
        <f>'[1]У-Кара'!$K$32</f>
        <v>11490</v>
      </c>
      <c r="J16" s="5">
        <f t="shared" si="0"/>
        <v>0</v>
      </c>
    </row>
    <row r="17" spans="1:10" ht="15.75" customHeight="1">
      <c r="A17" s="1">
        <v>10</v>
      </c>
      <c r="B17" s="13" t="s">
        <v>15</v>
      </c>
      <c r="C17" s="14"/>
      <c r="D17" s="1" t="s">
        <v>21</v>
      </c>
      <c r="E17" s="18">
        <v>40000</v>
      </c>
      <c r="F17" s="19"/>
      <c r="G17" s="18">
        <v>17774</v>
      </c>
      <c r="H17" s="19"/>
      <c r="I17">
        <f>'[1]Харута'!$K$32</f>
        <v>17774</v>
      </c>
      <c r="J17" s="5">
        <f t="shared" si="0"/>
        <v>0</v>
      </c>
    </row>
    <row r="18" spans="1:10" ht="15.75" customHeight="1">
      <c r="A18" s="1">
        <v>11</v>
      </c>
      <c r="B18" s="13" t="s">
        <v>16</v>
      </c>
      <c r="C18" s="14"/>
      <c r="D18" s="1" t="s">
        <v>21</v>
      </c>
      <c r="E18" s="18">
        <v>36250</v>
      </c>
      <c r="F18" s="19"/>
      <c r="G18" s="18">
        <v>10553</v>
      </c>
      <c r="H18" s="19"/>
      <c r="I18">
        <f>'[1]Х-Вер'!$K$32</f>
        <v>10608</v>
      </c>
      <c r="J18" s="5">
        <f t="shared" si="0"/>
        <v>-55</v>
      </c>
    </row>
    <row r="19" spans="1:10" ht="15.75" customHeight="1">
      <c r="A19" s="1">
        <v>12</v>
      </c>
      <c r="B19" s="13" t="s">
        <v>17</v>
      </c>
      <c r="C19" s="14"/>
      <c r="D19" s="1" t="s">
        <v>21</v>
      </c>
      <c r="E19" s="18">
        <v>74289</v>
      </c>
      <c r="F19" s="19"/>
      <c r="G19" s="18">
        <v>22302</v>
      </c>
      <c r="H19" s="19"/>
      <c r="I19">
        <f>'[1]Несь'!$K$32</f>
        <v>22302</v>
      </c>
      <c r="J19" s="5">
        <f t="shared" si="0"/>
        <v>0</v>
      </c>
    </row>
    <row r="20" spans="1:10" ht="15.75" customHeight="1">
      <c r="A20" s="1">
        <v>13</v>
      </c>
      <c r="B20" s="13" t="s">
        <v>18</v>
      </c>
      <c r="C20" s="14"/>
      <c r="D20" s="1" t="s">
        <v>21</v>
      </c>
      <c r="E20" s="18">
        <v>21994</v>
      </c>
      <c r="F20" s="19"/>
      <c r="G20" s="18">
        <v>6508</v>
      </c>
      <c r="H20" s="19"/>
      <c r="I20">
        <f>'[1]Шойна'!$K$32</f>
        <v>6508</v>
      </c>
      <c r="J20" s="5">
        <f t="shared" si="0"/>
        <v>0</v>
      </c>
    </row>
    <row r="21" spans="1:10" ht="15.75" customHeight="1">
      <c r="A21" s="1">
        <v>14</v>
      </c>
      <c r="B21" s="13" t="s">
        <v>19</v>
      </c>
      <c r="C21" s="14"/>
      <c r="D21" s="1" t="s">
        <v>21</v>
      </c>
      <c r="E21" s="18">
        <v>69753</v>
      </c>
      <c r="F21" s="19"/>
      <c r="G21" s="18">
        <v>20895</v>
      </c>
      <c r="H21" s="19"/>
      <c r="I21">
        <f>'[1]Ома'!$K$32</f>
        <v>20895</v>
      </c>
      <c r="J21" s="5">
        <f t="shared" si="0"/>
        <v>0</v>
      </c>
    </row>
    <row r="22" spans="1:10" ht="15.75" customHeight="1">
      <c r="A22" s="1">
        <v>15</v>
      </c>
      <c r="B22" s="13" t="s">
        <v>20</v>
      </c>
      <c r="C22" s="14"/>
      <c r="D22" s="1" t="s">
        <v>21</v>
      </c>
      <c r="E22" s="18">
        <v>71535</v>
      </c>
      <c r="F22" s="19"/>
      <c r="G22" s="18">
        <v>33952</v>
      </c>
      <c r="H22" s="19"/>
      <c r="I22">
        <f>'[1]Пеша'!$K$32</f>
        <v>33952</v>
      </c>
      <c r="J22" s="5">
        <f t="shared" si="0"/>
        <v>0</v>
      </c>
    </row>
    <row r="23" spans="1:8" ht="13.5" customHeight="1">
      <c r="A23" s="37" t="s">
        <v>22</v>
      </c>
      <c r="B23" s="38"/>
      <c r="C23" s="30"/>
      <c r="D23" s="4" t="s">
        <v>21</v>
      </c>
      <c r="E23" s="29">
        <f>SUM(E9:F22)</f>
        <v>700035</v>
      </c>
      <c r="F23" s="34"/>
      <c r="G23" s="29">
        <f>SUM(G9:H22)</f>
        <v>337973</v>
      </c>
      <c r="H23" s="34"/>
    </row>
    <row r="24" spans="2:3" ht="12.75">
      <c r="B24" s="36"/>
      <c r="C24" s="36"/>
    </row>
    <row r="25" spans="5:7" ht="12.75">
      <c r="E25" s="11">
        <f>'[1]12 для отч.'!$S$198</f>
        <v>129967.30000000005</v>
      </c>
      <c r="G25" s="11">
        <f>'[1]12 для отч.'!$S$210+'[1]12 для отч.'!$S$211+'[1]12 для отч.'!$S$212+'[1]12 для отч.'!$S$213+'[1]12 для отч.'!$S$214+'[1]12 для отч.'!$S$215+'[1]12 для отч.'!$S$216+'[1]12 для отч.'!$S$217+'[1]12 для отч.'!$S$218</f>
        <v>231249</v>
      </c>
    </row>
    <row r="26" ht="12.75">
      <c r="G26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4">
      <selection activeCell="G11" sqref="G11:H11"/>
    </sheetView>
  </sheetViews>
  <sheetFormatPr defaultColWidth="9.1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0" t="s">
        <v>38</v>
      </c>
      <c r="B4" s="20"/>
      <c r="C4" s="20"/>
      <c r="D4" s="20"/>
      <c r="E4" s="20"/>
      <c r="F4" s="20"/>
      <c r="G4" s="20"/>
      <c r="H4" s="20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0"/>
      <c r="B5" s="20"/>
      <c r="C5" s="20"/>
      <c r="D5" s="20"/>
      <c r="E5" s="20"/>
      <c r="F5" s="20"/>
      <c r="G5" s="20"/>
      <c r="H5" s="20"/>
      <c r="I5" s="3"/>
      <c r="J5" s="2"/>
      <c r="K5" s="2"/>
      <c r="L5" s="2"/>
      <c r="M5" s="2"/>
      <c r="N5" s="2"/>
      <c r="O5" s="2"/>
    </row>
    <row r="7" spans="1:8" ht="27.75" customHeight="1">
      <c r="A7" s="21" t="s">
        <v>0</v>
      </c>
      <c r="B7" s="39" t="s">
        <v>1</v>
      </c>
      <c r="C7" s="40"/>
      <c r="D7" s="16" t="s">
        <v>4</v>
      </c>
      <c r="E7" s="31" t="s">
        <v>39</v>
      </c>
      <c r="F7" s="33"/>
      <c r="G7" s="33"/>
      <c r="H7" s="32"/>
    </row>
    <row r="8" spans="1:10" ht="28.5" customHeight="1">
      <c r="A8" s="22"/>
      <c r="B8" s="41"/>
      <c r="C8" s="42"/>
      <c r="D8" s="17"/>
      <c r="E8" s="31" t="s">
        <v>3</v>
      </c>
      <c r="F8" s="32"/>
      <c r="G8" s="31" t="s">
        <v>2</v>
      </c>
      <c r="H8" s="32"/>
      <c r="I8" s="6"/>
      <c r="J8" s="7"/>
    </row>
    <row r="9" spans="1:10" ht="15.75" customHeight="1">
      <c r="A9" s="1">
        <v>1</v>
      </c>
      <c r="B9" s="13" t="s">
        <v>7</v>
      </c>
      <c r="C9" s="14"/>
      <c r="D9" s="1" t="s">
        <v>21</v>
      </c>
      <c r="E9" s="18">
        <v>52535</v>
      </c>
      <c r="F9" s="19"/>
      <c r="G9" s="18">
        <v>20565</v>
      </c>
      <c r="H9" s="19"/>
      <c r="I9" s="6"/>
      <c r="J9" s="7"/>
    </row>
    <row r="10" spans="1:10" ht="15.75" customHeight="1">
      <c r="A10" s="1">
        <v>2</v>
      </c>
      <c r="B10" s="13" t="s">
        <v>8</v>
      </c>
      <c r="C10" s="14"/>
      <c r="D10" s="1" t="s">
        <v>21</v>
      </c>
      <c r="E10" s="18">
        <v>40897</v>
      </c>
      <c r="F10" s="19"/>
      <c r="G10" s="18">
        <v>8421</v>
      </c>
      <c r="H10" s="19"/>
      <c r="I10" s="8"/>
      <c r="J10" s="9"/>
    </row>
    <row r="11" spans="1:10" ht="15.75" customHeight="1">
      <c r="A11" s="1">
        <v>3</v>
      </c>
      <c r="B11" s="13" t="s">
        <v>9</v>
      </c>
      <c r="C11" s="14"/>
      <c r="D11" s="1" t="s">
        <v>21</v>
      </c>
      <c r="E11" s="18">
        <v>153735</v>
      </c>
      <c r="F11" s="19"/>
      <c r="G11" s="18">
        <v>124927</v>
      </c>
      <c r="H11" s="19"/>
      <c r="I11" s="8"/>
      <c r="J11" s="9"/>
    </row>
    <row r="12" spans="1:10" ht="15.75" customHeight="1">
      <c r="A12" s="1">
        <v>4</v>
      </c>
      <c r="B12" s="13" t="s">
        <v>10</v>
      </c>
      <c r="C12" s="14"/>
      <c r="D12" s="1" t="s">
        <v>21</v>
      </c>
      <c r="E12" s="18">
        <v>53631</v>
      </c>
      <c r="F12" s="19"/>
      <c r="G12" s="18">
        <v>8422</v>
      </c>
      <c r="H12" s="19"/>
      <c r="I12" s="8"/>
      <c r="J12" s="9"/>
    </row>
    <row r="13" spans="1:10" ht="15.75" customHeight="1">
      <c r="A13" s="1">
        <v>6</v>
      </c>
      <c r="B13" s="13" t="s">
        <v>11</v>
      </c>
      <c r="C13" s="14"/>
      <c r="D13" s="1" t="s">
        <v>21</v>
      </c>
      <c r="E13" s="18">
        <v>24913</v>
      </c>
      <c r="F13" s="19"/>
      <c r="G13" s="18">
        <v>15680</v>
      </c>
      <c r="H13" s="19"/>
      <c r="I13" s="8"/>
      <c r="J13" s="9"/>
    </row>
    <row r="14" spans="1:10" ht="15.75" customHeight="1">
      <c r="A14" s="1">
        <v>7</v>
      </c>
      <c r="B14" s="13" t="s">
        <v>12</v>
      </c>
      <c r="C14" s="14"/>
      <c r="D14" s="1" t="s">
        <v>21</v>
      </c>
      <c r="E14" s="18">
        <v>52489</v>
      </c>
      <c r="F14" s="19"/>
      <c r="G14" s="18">
        <v>18942</v>
      </c>
      <c r="H14" s="19"/>
      <c r="I14" s="6"/>
      <c r="J14" s="7"/>
    </row>
    <row r="15" spans="1:9" ht="15.75" customHeight="1">
      <c r="A15" s="1">
        <v>8</v>
      </c>
      <c r="B15" s="13" t="s">
        <v>13</v>
      </c>
      <c r="C15" s="14"/>
      <c r="D15" s="1" t="s">
        <v>21</v>
      </c>
      <c r="E15" s="18">
        <v>29092</v>
      </c>
      <c r="F15" s="19"/>
      <c r="G15" s="18">
        <v>3423</v>
      </c>
      <c r="H15" s="19"/>
      <c r="I15" s="10"/>
    </row>
    <row r="16" spans="1:9" ht="15.75" customHeight="1">
      <c r="A16" s="1">
        <v>9</v>
      </c>
      <c r="B16" s="13" t="s">
        <v>14</v>
      </c>
      <c r="C16" s="14"/>
      <c r="D16" s="1" t="s">
        <v>21</v>
      </c>
      <c r="E16" s="18">
        <v>24692</v>
      </c>
      <c r="F16" s="19"/>
      <c r="G16" s="18">
        <v>9368</v>
      </c>
      <c r="H16" s="19"/>
      <c r="I16" s="10"/>
    </row>
    <row r="17" spans="1:9" ht="15.75" customHeight="1">
      <c r="A17" s="1">
        <v>10</v>
      </c>
      <c r="B17" s="13" t="s">
        <v>15</v>
      </c>
      <c r="C17" s="14"/>
      <c r="D17" s="1" t="s">
        <v>21</v>
      </c>
      <c r="E17" s="18">
        <v>40000</v>
      </c>
      <c r="F17" s="19"/>
      <c r="G17" s="18">
        <v>19488</v>
      </c>
      <c r="H17" s="19"/>
      <c r="I17" s="10"/>
    </row>
    <row r="18" spans="1:9" ht="15.75" customHeight="1">
      <c r="A18" s="1">
        <v>11</v>
      </c>
      <c r="B18" s="13" t="s">
        <v>16</v>
      </c>
      <c r="C18" s="14"/>
      <c r="D18" s="1" t="s">
        <v>21</v>
      </c>
      <c r="E18" s="18">
        <v>31020</v>
      </c>
      <c r="F18" s="19"/>
      <c r="G18" s="18">
        <v>35835</v>
      </c>
      <c r="H18" s="19"/>
      <c r="I18" s="10"/>
    </row>
    <row r="19" spans="1:9" ht="15.75" customHeight="1">
      <c r="A19" s="1">
        <v>12</v>
      </c>
      <c r="B19" s="13" t="s">
        <v>17</v>
      </c>
      <c r="C19" s="14"/>
      <c r="D19" s="1" t="s">
        <v>21</v>
      </c>
      <c r="E19" s="18">
        <v>76529</v>
      </c>
      <c r="F19" s="19"/>
      <c r="G19" s="18">
        <v>23519</v>
      </c>
      <c r="H19" s="19"/>
      <c r="I19" s="10"/>
    </row>
    <row r="20" spans="1:9" ht="15.75" customHeight="1">
      <c r="A20" s="1">
        <v>13</v>
      </c>
      <c r="B20" s="13" t="s">
        <v>18</v>
      </c>
      <c r="C20" s="14"/>
      <c r="D20" s="1" t="s">
        <v>21</v>
      </c>
      <c r="E20" s="18">
        <v>21614</v>
      </c>
      <c r="F20" s="19"/>
      <c r="G20" s="18">
        <v>5764</v>
      </c>
      <c r="H20" s="19"/>
      <c r="I20" s="10"/>
    </row>
    <row r="21" spans="1:9" ht="15.75" customHeight="1">
      <c r="A21" s="1">
        <v>14</v>
      </c>
      <c r="B21" s="13" t="s">
        <v>19</v>
      </c>
      <c r="C21" s="14"/>
      <c r="D21" s="1" t="s">
        <v>21</v>
      </c>
      <c r="E21" s="18">
        <v>53040</v>
      </c>
      <c r="F21" s="19"/>
      <c r="G21" s="18">
        <v>28806</v>
      </c>
      <c r="H21" s="19"/>
      <c r="I21" s="10"/>
    </row>
    <row r="22" spans="1:9" ht="15.75" customHeight="1">
      <c r="A22" s="1">
        <v>15</v>
      </c>
      <c r="B22" s="13" t="s">
        <v>20</v>
      </c>
      <c r="C22" s="14"/>
      <c r="D22" s="1" t="s">
        <v>21</v>
      </c>
      <c r="E22" s="18">
        <v>65813</v>
      </c>
      <c r="F22" s="19"/>
      <c r="G22" s="18">
        <v>39736</v>
      </c>
      <c r="H22" s="19"/>
      <c r="I22" s="10"/>
    </row>
    <row r="23" spans="1:9" ht="13.5" customHeight="1">
      <c r="A23" s="37" t="s">
        <v>22</v>
      </c>
      <c r="B23" s="38"/>
      <c r="C23" s="30"/>
      <c r="D23" s="4" t="s">
        <v>21</v>
      </c>
      <c r="E23" s="29">
        <f>SUM(E9:F22)</f>
        <v>720000</v>
      </c>
      <c r="F23" s="34"/>
      <c r="G23" s="29">
        <f>SUM(G9:H22)</f>
        <v>362896</v>
      </c>
      <c r="H23" s="34"/>
      <c r="I23" s="10"/>
    </row>
    <row r="24" spans="2:7" ht="12.75">
      <c r="B24" s="36"/>
      <c r="C24" s="36"/>
      <c r="E24" s="11"/>
      <c r="G24" s="11"/>
    </row>
    <row r="25" spans="5:7" ht="12.75">
      <c r="E25" s="11">
        <f>'[1]12 для отч.'!$S$229</f>
        <v>132120</v>
      </c>
      <c r="G25" s="11">
        <f>'[1]12 для отч.'!$S$241+'[1]12 для отч.'!$S$242+'[1]12 для отч.'!$S$243+'[1]12 для отч.'!$S$244+'[1]12 для отч.'!$S$245+'[1]12 для отч.'!$S$246+'[1]12 для отч.'!$S$247+'[1]12 для отч.'!$S$248+'[1]12 для отч.'!$S$249</f>
        <v>258318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2015-01-16T05:09:08Z</cp:lastPrinted>
  <dcterms:created xsi:type="dcterms:W3CDTF">2010-03-12T06:02:23Z</dcterms:created>
  <dcterms:modified xsi:type="dcterms:W3CDTF">2015-01-20T13:29:37Z</dcterms:modified>
  <cp:category/>
  <cp:version/>
  <cp:contentType/>
  <cp:contentStatus/>
</cp:coreProperties>
</file>